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C173DFE-6478-46CD-84FB-F388C49420BB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ADMON" sheetId="1" r:id="rId1"/>
    <sheet name="EVENTUALES" sheetId="5" r:id="rId2"/>
    <sheet name="DIETAS" sheetId="4" r:id="rId3"/>
    <sheet name="SP" sheetId="2" r:id="rId4"/>
    <sheet name="Hoja3" sheetId="3" r:id="rId5"/>
  </sheets>
  <definedNames>
    <definedName name="_xlnm.Print_Area" localSheetId="0">ADMON!$B$1:$L$95</definedName>
    <definedName name="_xlnm.Print_Area" localSheetId="2">DIETAS!$A$2:$K$13</definedName>
    <definedName name="_xlnm.Print_Area" localSheetId="1">EVENTUALES!$B$1:$L$47</definedName>
    <definedName name="_xlnm.Print_Area" localSheetId="3">SP!$A$1:$K$66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E35" i="5"/>
  <c r="E46" i="5"/>
  <c r="I46" i="5"/>
  <c r="D95" i="1"/>
  <c r="E45" i="5"/>
  <c r="I45" i="5"/>
  <c r="F46" i="5"/>
  <c r="H46" i="5"/>
  <c r="J46" i="5"/>
  <c r="G46" i="5"/>
  <c r="F45" i="5"/>
  <c r="H45" i="5"/>
  <c r="J45" i="5"/>
  <c r="G45" i="5"/>
  <c r="E44" i="5"/>
  <c r="I44" i="5"/>
  <c r="E43" i="5"/>
  <c r="I43" i="5"/>
  <c r="E94" i="1"/>
  <c r="F94" i="1"/>
  <c r="F93" i="1"/>
  <c r="E92" i="1"/>
  <c r="F92" i="1"/>
  <c r="E91" i="1"/>
  <c r="F91" i="1"/>
  <c r="E90" i="1"/>
  <c r="F90" i="1"/>
  <c r="E89" i="1"/>
  <c r="F89" i="1"/>
  <c r="G94" i="1"/>
  <c r="I92" i="1"/>
  <c r="I91" i="1"/>
  <c r="G91" i="1"/>
  <c r="I94" i="1"/>
  <c r="F43" i="5"/>
  <c r="I90" i="1"/>
  <c r="G92" i="1"/>
  <c r="I93" i="1"/>
  <c r="G90" i="1"/>
  <c r="J91" i="1"/>
  <c r="H91" i="1"/>
  <c r="G93" i="1"/>
  <c r="J94" i="1"/>
  <c r="H94" i="1"/>
  <c r="J44" i="5"/>
  <c r="J43" i="5"/>
  <c r="F44" i="5"/>
  <c r="H43" i="5"/>
  <c r="H44" i="5"/>
  <c r="G43" i="5"/>
  <c r="G44" i="5"/>
  <c r="J93" i="1"/>
  <c r="H93" i="1"/>
  <c r="J92" i="1"/>
  <c r="H92" i="1"/>
  <c r="J90" i="1"/>
  <c r="H90" i="1"/>
  <c r="I89" i="1"/>
  <c r="J89" i="1"/>
  <c r="G89" i="1"/>
  <c r="H89" i="1"/>
  <c r="E42" i="5"/>
  <c r="J42" i="5"/>
  <c r="E41" i="5"/>
  <c r="J41" i="5"/>
  <c r="E40" i="5"/>
  <c r="J40" i="5"/>
  <c r="E39" i="5"/>
  <c r="J39" i="5"/>
  <c r="E38" i="5"/>
  <c r="I38" i="5"/>
  <c r="E37" i="5"/>
  <c r="J37" i="5"/>
  <c r="E36" i="5"/>
  <c r="J36" i="5"/>
  <c r="I35" i="5"/>
  <c r="E34" i="5"/>
  <c r="H34" i="5"/>
  <c r="E33" i="5"/>
  <c r="J33" i="5"/>
  <c r="E32" i="5"/>
  <c r="H32" i="5"/>
  <c r="E31" i="5"/>
  <c r="J31" i="5"/>
  <c r="E30" i="5"/>
  <c r="J30" i="5"/>
  <c r="E29" i="5"/>
  <c r="J29" i="5"/>
  <c r="E28" i="5"/>
  <c r="H28" i="5"/>
  <c r="E27" i="5"/>
  <c r="J27" i="5"/>
  <c r="E26" i="5"/>
  <c r="H26" i="5"/>
  <c r="E25" i="5"/>
  <c r="J25" i="5"/>
  <c r="E24" i="5"/>
  <c r="J24" i="5"/>
  <c r="E23" i="5"/>
  <c r="J23" i="5"/>
  <c r="E22" i="5"/>
  <c r="H22" i="5"/>
  <c r="E21" i="5"/>
  <c r="J21" i="5"/>
  <c r="E20" i="5"/>
  <c r="H20" i="5"/>
  <c r="E19" i="5"/>
  <c r="J19" i="5"/>
  <c r="E18" i="5"/>
  <c r="H18" i="5"/>
  <c r="E17" i="5"/>
  <c r="H17" i="5"/>
  <c r="E16" i="5"/>
  <c r="J16" i="5"/>
  <c r="E15" i="5"/>
  <c r="J15" i="5"/>
  <c r="E14" i="5"/>
  <c r="J14" i="5"/>
  <c r="E13" i="5"/>
  <c r="J13" i="5"/>
  <c r="E12" i="5"/>
  <c r="I12" i="5"/>
  <c r="E11" i="5"/>
  <c r="J11" i="5"/>
  <c r="E10" i="5"/>
  <c r="H10" i="5"/>
  <c r="E9" i="5"/>
  <c r="J9" i="5"/>
  <c r="E8" i="5"/>
  <c r="J8" i="5"/>
  <c r="E7" i="5"/>
  <c r="I7" i="5"/>
  <c r="E6" i="5"/>
  <c r="J6" i="5"/>
  <c r="E5" i="5"/>
  <c r="J5" i="5"/>
  <c r="E4" i="5"/>
  <c r="I4" i="5"/>
  <c r="E3" i="5"/>
  <c r="J3" i="5"/>
  <c r="G26" i="5"/>
  <c r="G33" i="5"/>
  <c r="F38" i="5"/>
  <c r="G41" i="5"/>
  <c r="F12" i="5"/>
  <c r="H12" i="5"/>
  <c r="G21" i="5"/>
  <c r="G24" i="5"/>
  <c r="J38" i="5"/>
  <c r="G39" i="5"/>
  <c r="G35" i="5"/>
  <c r="J35" i="5"/>
  <c r="H37" i="5"/>
  <c r="G12" i="5"/>
  <c r="G16" i="5"/>
  <c r="G19" i="5"/>
  <c r="H24" i="5"/>
  <c r="G30" i="5"/>
  <c r="G31" i="5"/>
  <c r="F35" i="5"/>
  <c r="H35" i="5"/>
  <c r="G37" i="5"/>
  <c r="G38" i="5"/>
  <c r="H39" i="5"/>
  <c r="H41" i="5"/>
  <c r="G42" i="5"/>
  <c r="H42" i="5"/>
  <c r="I42" i="5"/>
  <c r="F42" i="5"/>
  <c r="I41" i="5"/>
  <c r="F41" i="5"/>
  <c r="G40" i="5"/>
  <c r="H40" i="5"/>
  <c r="I40" i="5"/>
  <c r="F40" i="5"/>
  <c r="I39" i="5"/>
  <c r="F39" i="5"/>
  <c r="H38" i="5"/>
  <c r="I37" i="5"/>
  <c r="F37" i="5"/>
  <c r="G36" i="5"/>
  <c r="H36" i="5"/>
  <c r="I36" i="5"/>
  <c r="F36" i="5"/>
  <c r="I34" i="5"/>
  <c r="F34" i="5"/>
  <c r="J34" i="5"/>
  <c r="G34" i="5"/>
  <c r="I32" i="5"/>
  <c r="H31" i="5"/>
  <c r="F32" i="5"/>
  <c r="J32" i="5"/>
  <c r="H33" i="5"/>
  <c r="I31" i="5"/>
  <c r="G32" i="5"/>
  <c r="I33" i="5"/>
  <c r="F31" i="5"/>
  <c r="F33" i="5"/>
  <c r="H30" i="5"/>
  <c r="I30" i="5"/>
  <c r="F30" i="5"/>
  <c r="I28" i="5"/>
  <c r="G29" i="5"/>
  <c r="F28" i="5"/>
  <c r="J28" i="5"/>
  <c r="H29" i="5"/>
  <c r="I29" i="5"/>
  <c r="G28" i="5"/>
  <c r="F29" i="5"/>
  <c r="I26" i="5"/>
  <c r="G27" i="5"/>
  <c r="F26" i="5"/>
  <c r="J26" i="5"/>
  <c r="H27" i="5"/>
  <c r="I27" i="5"/>
  <c r="F27" i="5"/>
  <c r="G25" i="5"/>
  <c r="H25" i="5"/>
  <c r="I25" i="5"/>
  <c r="F25" i="5"/>
  <c r="I24" i="5"/>
  <c r="F24" i="5"/>
  <c r="I17" i="5"/>
  <c r="I18" i="5"/>
  <c r="I20" i="5"/>
  <c r="I22" i="5"/>
  <c r="H16" i="5"/>
  <c r="F17" i="5"/>
  <c r="J17" i="5"/>
  <c r="F18" i="5"/>
  <c r="J18" i="5"/>
  <c r="H19" i="5"/>
  <c r="F20" i="5"/>
  <c r="J20" i="5"/>
  <c r="H21" i="5"/>
  <c r="F22" i="5"/>
  <c r="J22" i="5"/>
  <c r="H23" i="5"/>
  <c r="G17" i="5"/>
  <c r="I16" i="5"/>
  <c r="G18" i="5"/>
  <c r="I19" i="5"/>
  <c r="G20" i="5"/>
  <c r="I21" i="5"/>
  <c r="I23" i="5"/>
  <c r="G9" i="5"/>
  <c r="J12" i="5"/>
  <c r="H15" i="5"/>
  <c r="F16" i="5"/>
  <c r="F19" i="5"/>
  <c r="F21" i="5"/>
  <c r="F23" i="5"/>
  <c r="I15" i="5"/>
  <c r="G15" i="5"/>
  <c r="F15" i="5"/>
  <c r="G14" i="5"/>
  <c r="H14" i="5"/>
  <c r="I14" i="5"/>
  <c r="F14" i="5"/>
  <c r="G13" i="5"/>
  <c r="H13" i="5"/>
  <c r="I13" i="5"/>
  <c r="F13" i="5"/>
  <c r="I10" i="5"/>
  <c r="G11" i="5"/>
  <c r="F10" i="5"/>
  <c r="J10" i="5"/>
  <c r="H11" i="5"/>
  <c r="I11" i="5"/>
  <c r="G10" i="5"/>
  <c r="F11" i="5"/>
  <c r="I9" i="5"/>
  <c r="H9" i="5"/>
  <c r="F9" i="5"/>
  <c r="G8" i="5"/>
  <c r="H8" i="5"/>
  <c r="I8" i="5"/>
  <c r="F8" i="5"/>
  <c r="F7" i="5"/>
  <c r="J7" i="5"/>
  <c r="G7" i="5"/>
  <c r="H7" i="5"/>
  <c r="I6" i="5"/>
  <c r="G6" i="5"/>
  <c r="H6" i="5"/>
  <c r="F6" i="5"/>
  <c r="I5" i="5"/>
  <c r="G5" i="5"/>
  <c r="H5" i="5"/>
  <c r="F5" i="5"/>
  <c r="F4" i="5"/>
  <c r="J4" i="5"/>
  <c r="G4" i="5"/>
  <c r="H4" i="5"/>
  <c r="G3" i="5"/>
  <c r="H3" i="5"/>
  <c r="I3" i="5"/>
  <c r="F3" i="5"/>
  <c r="E2" i="5"/>
  <c r="E47" i="5"/>
  <c r="I3" i="4"/>
  <c r="I13" i="4"/>
  <c r="H12" i="4"/>
  <c r="F11" i="4"/>
  <c r="F9" i="4"/>
  <c r="G8" i="4"/>
  <c r="H7" i="4"/>
  <c r="G5" i="4"/>
  <c r="C61" i="2"/>
  <c r="D45" i="2"/>
  <c r="H45" i="2"/>
  <c r="D59" i="2"/>
  <c r="I59" i="2"/>
  <c r="D58" i="2"/>
  <c r="G58" i="2"/>
  <c r="D57" i="2"/>
  <c r="I57" i="2"/>
  <c r="D56" i="2"/>
  <c r="I56" i="2"/>
  <c r="D55" i="2"/>
  <c r="I55" i="2"/>
  <c r="D54" i="2"/>
  <c r="G54" i="2"/>
  <c r="D53" i="2"/>
  <c r="I53" i="2"/>
  <c r="D52" i="2"/>
  <c r="I52" i="2"/>
  <c r="D51" i="2"/>
  <c r="I51" i="2"/>
  <c r="D50" i="2"/>
  <c r="G50" i="2"/>
  <c r="D49" i="2"/>
  <c r="I49" i="2"/>
  <c r="D48" i="2"/>
  <c r="I48" i="2"/>
  <c r="F3" i="4"/>
  <c r="G3" i="4"/>
  <c r="J2" i="5"/>
  <c r="J47" i="5"/>
  <c r="G2" i="5"/>
  <c r="G47" i="5"/>
  <c r="H2" i="5"/>
  <c r="H47" i="5"/>
  <c r="I2" i="5"/>
  <c r="I47" i="5"/>
  <c r="F2" i="5"/>
  <c r="F47" i="5"/>
  <c r="H3" i="4"/>
  <c r="E3" i="4"/>
  <c r="E11" i="4"/>
  <c r="E12" i="4"/>
  <c r="F12" i="4"/>
  <c r="G12" i="4"/>
  <c r="F10" i="4"/>
  <c r="G11" i="4"/>
  <c r="H11" i="4"/>
  <c r="G9" i="4"/>
  <c r="G10" i="4"/>
  <c r="H10" i="4"/>
  <c r="E10" i="4"/>
  <c r="H8" i="4"/>
  <c r="E8" i="4"/>
  <c r="F8" i="4"/>
  <c r="H9" i="4"/>
  <c r="E9" i="4"/>
  <c r="F7" i="4"/>
  <c r="E7" i="4"/>
  <c r="G7" i="4"/>
  <c r="F4" i="4"/>
  <c r="H5" i="4"/>
  <c r="F6" i="4"/>
  <c r="G4" i="4"/>
  <c r="E5" i="4"/>
  <c r="G6" i="4"/>
  <c r="H6" i="4"/>
  <c r="H4" i="4"/>
  <c r="F5" i="4"/>
  <c r="E4" i="4"/>
  <c r="E6" i="4"/>
  <c r="I45" i="2"/>
  <c r="F45" i="2"/>
  <c r="E45" i="2"/>
  <c r="G45" i="2"/>
  <c r="G51" i="2"/>
  <c r="G55" i="2"/>
  <c r="G59" i="2"/>
  <c r="H50" i="2"/>
  <c r="H54" i="2"/>
  <c r="H58" i="2"/>
  <c r="I50" i="2"/>
  <c r="I54" i="2"/>
  <c r="I58" i="2"/>
  <c r="G52" i="2"/>
  <c r="G56" i="2"/>
  <c r="G48" i="2"/>
  <c r="H51" i="2"/>
  <c r="H55" i="2"/>
  <c r="H59" i="2"/>
  <c r="G49" i="2"/>
  <c r="G53" i="2"/>
  <c r="G57" i="2"/>
  <c r="H48" i="2"/>
  <c r="H52" i="2"/>
  <c r="H56" i="2"/>
  <c r="H49" i="2"/>
  <c r="H53" i="2"/>
  <c r="H57" i="2"/>
  <c r="F50" i="2"/>
  <c r="F52" i="2"/>
  <c r="F54" i="2"/>
  <c r="F56" i="2"/>
  <c r="F58" i="2"/>
  <c r="E49" i="2"/>
  <c r="E51" i="2"/>
  <c r="E55" i="2"/>
  <c r="E57" i="2"/>
  <c r="E59" i="2"/>
  <c r="F49" i="2"/>
  <c r="F51" i="2"/>
  <c r="F55" i="2"/>
  <c r="F57" i="2"/>
  <c r="F59" i="2"/>
  <c r="E53" i="2"/>
  <c r="F53" i="2"/>
  <c r="E50" i="2"/>
  <c r="E52" i="2"/>
  <c r="E54" i="2"/>
  <c r="E56" i="2"/>
  <c r="E58" i="2"/>
  <c r="E48" i="2"/>
  <c r="F48" i="2"/>
  <c r="E13" i="4"/>
  <c r="G13" i="4"/>
  <c r="H13" i="4"/>
  <c r="F13" i="4"/>
  <c r="E88" i="1"/>
  <c r="E87" i="1"/>
  <c r="J87" i="1"/>
  <c r="E86" i="1"/>
  <c r="E85" i="1"/>
  <c r="J85" i="1"/>
  <c r="E84" i="1"/>
  <c r="J84" i="1"/>
  <c r="E83" i="1"/>
  <c r="E82" i="1"/>
  <c r="E81" i="1"/>
  <c r="E80" i="1"/>
  <c r="E79" i="1"/>
  <c r="J79" i="1"/>
  <c r="E78" i="1"/>
  <c r="E77" i="1"/>
  <c r="E76" i="1"/>
  <c r="E75" i="1"/>
  <c r="J75" i="1"/>
  <c r="E74" i="1"/>
  <c r="E73" i="1"/>
  <c r="E72" i="1"/>
  <c r="G72" i="1"/>
  <c r="E71" i="1"/>
  <c r="I71" i="1"/>
  <c r="E70" i="1"/>
  <c r="I70" i="1"/>
  <c r="E69" i="1"/>
  <c r="I69" i="1"/>
  <c r="E68" i="1"/>
  <c r="I68" i="1"/>
  <c r="E67" i="1"/>
  <c r="E65" i="1"/>
  <c r="E64" i="1"/>
  <c r="I64" i="1"/>
  <c r="E63" i="1"/>
  <c r="I63" i="1"/>
  <c r="E62" i="1"/>
  <c r="I62" i="1"/>
  <c r="E61" i="1"/>
  <c r="I61" i="1"/>
  <c r="E60" i="1"/>
  <c r="E59" i="1"/>
  <c r="I59" i="1"/>
  <c r="E58" i="1"/>
  <c r="I58" i="1"/>
  <c r="E57" i="1"/>
  <c r="G57" i="1"/>
  <c r="E56" i="1"/>
  <c r="I56" i="1"/>
  <c r="G55" i="1"/>
  <c r="E54" i="1"/>
  <c r="I54" i="1"/>
  <c r="E53" i="1"/>
  <c r="G53" i="1"/>
  <c r="E52" i="1"/>
  <c r="I52" i="1"/>
  <c r="E51" i="1"/>
  <c r="G51" i="1"/>
  <c r="E50" i="1"/>
  <c r="I50" i="1"/>
  <c r="E49" i="1"/>
  <c r="G49" i="1"/>
  <c r="E48" i="1"/>
  <c r="G48" i="1"/>
  <c r="E47" i="1"/>
  <c r="I47" i="1"/>
  <c r="E46" i="1"/>
  <c r="G46" i="1"/>
  <c r="I45" i="1"/>
  <c r="E44" i="1"/>
  <c r="G44" i="1"/>
  <c r="E43" i="1"/>
  <c r="I43" i="1"/>
  <c r="E42" i="1"/>
  <c r="G42" i="1"/>
  <c r="E41" i="1"/>
  <c r="I41" i="1"/>
  <c r="E40" i="1"/>
  <c r="G40" i="1"/>
  <c r="E39" i="1"/>
  <c r="I39" i="1"/>
  <c r="G38" i="1"/>
  <c r="E37" i="1"/>
  <c r="G37" i="1"/>
  <c r="E36" i="1"/>
  <c r="I36" i="1"/>
  <c r="E35" i="1"/>
  <c r="G35" i="1"/>
  <c r="E34" i="1"/>
  <c r="E33" i="1"/>
  <c r="J33" i="1"/>
  <c r="E32" i="1"/>
  <c r="E31" i="1"/>
  <c r="E30" i="1"/>
  <c r="I30" i="1"/>
  <c r="E29" i="1"/>
  <c r="G29" i="1"/>
  <c r="E28" i="1"/>
  <c r="I28" i="1"/>
  <c r="E27" i="1"/>
  <c r="G27" i="1"/>
  <c r="E26" i="1"/>
  <c r="I26" i="1"/>
  <c r="E25" i="1"/>
  <c r="G25" i="1"/>
  <c r="E24" i="1"/>
  <c r="I24" i="1"/>
  <c r="E23" i="1"/>
  <c r="I23" i="1"/>
  <c r="E22" i="1"/>
  <c r="I22" i="1"/>
  <c r="E21" i="1"/>
  <c r="G21" i="1"/>
  <c r="E20" i="1"/>
  <c r="I20" i="1"/>
  <c r="E19" i="1"/>
  <c r="J19" i="1"/>
  <c r="E18" i="1"/>
  <c r="E17" i="1"/>
  <c r="E16" i="1"/>
  <c r="J16" i="1"/>
  <c r="E15" i="1"/>
  <c r="E14" i="1"/>
  <c r="J14" i="1"/>
  <c r="E13" i="1"/>
  <c r="E12" i="1"/>
  <c r="E11" i="1"/>
  <c r="G11" i="1"/>
  <c r="E10" i="1"/>
  <c r="I10" i="1"/>
  <c r="E9" i="1"/>
  <c r="G9" i="1"/>
  <c r="E8" i="1"/>
  <c r="I8" i="1"/>
  <c r="E7" i="1"/>
  <c r="G7" i="1"/>
  <c r="E6" i="1"/>
  <c r="I6" i="1"/>
  <c r="E5" i="1"/>
  <c r="G5" i="1"/>
  <c r="E4" i="1"/>
  <c r="I4" i="1"/>
  <c r="E3" i="1"/>
  <c r="G3" i="1"/>
  <c r="E2" i="1"/>
  <c r="I34" i="1"/>
  <c r="E95" i="1"/>
  <c r="I65" i="1"/>
  <c r="J2" i="1"/>
  <c r="H70" i="1"/>
  <c r="J34" i="1"/>
  <c r="J22" i="1"/>
  <c r="G75" i="1"/>
  <c r="F26" i="1"/>
  <c r="F21" i="1"/>
  <c r="J52" i="1"/>
  <c r="J20" i="1"/>
  <c r="F23" i="1"/>
  <c r="F27" i="1"/>
  <c r="J41" i="1"/>
  <c r="J56" i="1"/>
  <c r="F22" i="1"/>
  <c r="H23" i="1"/>
  <c r="H27" i="1"/>
  <c r="J45" i="1"/>
  <c r="F20" i="1"/>
  <c r="J21" i="1"/>
  <c r="F24" i="1"/>
  <c r="H28" i="1"/>
  <c r="J39" i="1"/>
  <c r="J47" i="1"/>
  <c r="J54" i="1"/>
  <c r="F59" i="1"/>
  <c r="H20" i="1"/>
  <c r="H21" i="1"/>
  <c r="H22" i="1"/>
  <c r="G23" i="1"/>
  <c r="H24" i="1"/>
  <c r="F28" i="1"/>
  <c r="F30" i="1"/>
  <c r="J36" i="1"/>
  <c r="J43" i="1"/>
  <c r="J50" i="1"/>
  <c r="F58" i="1"/>
  <c r="F25" i="1"/>
  <c r="H26" i="1"/>
  <c r="F29" i="1"/>
  <c r="G30" i="1"/>
  <c r="J35" i="1"/>
  <c r="J37" i="1"/>
  <c r="J38" i="1"/>
  <c r="J40" i="1"/>
  <c r="J42" i="1"/>
  <c r="J44" i="1"/>
  <c r="J46" i="1"/>
  <c r="J48" i="1"/>
  <c r="J49" i="1"/>
  <c r="J51" i="1"/>
  <c r="J53" i="1"/>
  <c r="J55" i="1"/>
  <c r="J57" i="1"/>
  <c r="G58" i="1"/>
  <c r="F61" i="1"/>
  <c r="G69" i="1"/>
  <c r="H25" i="1"/>
  <c r="H29" i="1"/>
  <c r="H69" i="1"/>
  <c r="H71" i="1"/>
  <c r="F63" i="1"/>
  <c r="F65" i="1"/>
  <c r="H68" i="1"/>
  <c r="I72" i="1"/>
  <c r="G62" i="1"/>
  <c r="H63" i="1"/>
  <c r="J68" i="1"/>
  <c r="F71" i="1"/>
  <c r="H62" i="1"/>
  <c r="F64" i="1"/>
  <c r="F70" i="1"/>
  <c r="G71" i="1"/>
  <c r="G79" i="1"/>
  <c r="I12" i="1"/>
  <c r="H12" i="1"/>
  <c r="F12" i="1"/>
  <c r="I18" i="1"/>
  <c r="H18" i="1"/>
  <c r="F18" i="1"/>
  <c r="I32" i="1"/>
  <c r="H32" i="1"/>
  <c r="G32" i="1"/>
  <c r="I74" i="1"/>
  <c r="G74" i="1"/>
  <c r="J77" i="1"/>
  <c r="G77" i="1"/>
  <c r="F3" i="1"/>
  <c r="F4" i="1"/>
  <c r="F5" i="1"/>
  <c r="F6" i="1"/>
  <c r="F7" i="1"/>
  <c r="F8" i="1"/>
  <c r="F9" i="1"/>
  <c r="F10" i="1"/>
  <c r="F11" i="1"/>
  <c r="J12" i="1"/>
  <c r="J18" i="1"/>
  <c r="F32" i="1"/>
  <c r="I66" i="1"/>
  <c r="J66" i="1"/>
  <c r="H66" i="1"/>
  <c r="F66" i="1"/>
  <c r="I16" i="1"/>
  <c r="H16" i="1"/>
  <c r="F16" i="1"/>
  <c r="H3" i="1"/>
  <c r="H6" i="1"/>
  <c r="H10" i="1"/>
  <c r="G13" i="1"/>
  <c r="H13" i="1"/>
  <c r="F13" i="1"/>
  <c r="G17" i="1"/>
  <c r="H17" i="1"/>
  <c r="F17" i="1"/>
  <c r="I60" i="1"/>
  <c r="H60" i="1"/>
  <c r="G60" i="1"/>
  <c r="F60" i="1"/>
  <c r="I67" i="1"/>
  <c r="H67" i="1"/>
  <c r="G67" i="1"/>
  <c r="F67" i="1"/>
  <c r="I14" i="1"/>
  <c r="H14" i="1"/>
  <c r="F14" i="1"/>
  <c r="H4" i="1"/>
  <c r="H5" i="1"/>
  <c r="H7" i="1"/>
  <c r="H8" i="1"/>
  <c r="H9" i="1"/>
  <c r="H11" i="1"/>
  <c r="G15" i="1"/>
  <c r="H15" i="1"/>
  <c r="F15" i="1"/>
  <c r="I19" i="1"/>
  <c r="G19" i="1"/>
  <c r="F19" i="1"/>
  <c r="G31" i="1"/>
  <c r="J31" i="1"/>
  <c r="H31" i="1"/>
  <c r="J32" i="1"/>
  <c r="J3" i="1"/>
  <c r="J4" i="1"/>
  <c r="J5" i="1"/>
  <c r="J6" i="1"/>
  <c r="J7" i="1"/>
  <c r="J8" i="1"/>
  <c r="J9" i="1"/>
  <c r="J10" i="1"/>
  <c r="J11" i="1"/>
  <c r="J13" i="1"/>
  <c r="J15" i="1"/>
  <c r="J17" i="1"/>
  <c r="H19" i="1"/>
  <c r="F31" i="1"/>
  <c r="G33" i="1"/>
  <c r="H33" i="1"/>
  <c r="F33" i="1"/>
  <c r="J60" i="1"/>
  <c r="J67" i="1"/>
  <c r="J82" i="1"/>
  <c r="G82" i="1"/>
  <c r="H58" i="1"/>
  <c r="H59" i="1"/>
  <c r="G61" i="1"/>
  <c r="J62" i="1"/>
  <c r="J63" i="1"/>
  <c r="H64" i="1"/>
  <c r="G65" i="1"/>
  <c r="J69" i="1"/>
  <c r="J70" i="1"/>
  <c r="J23" i="1"/>
  <c r="J24" i="1"/>
  <c r="J25" i="1"/>
  <c r="J26" i="1"/>
  <c r="J27" i="1"/>
  <c r="J28" i="1"/>
  <c r="J29" i="1"/>
  <c r="H30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J58" i="1"/>
  <c r="J59" i="1"/>
  <c r="H61" i="1"/>
  <c r="F62" i="1"/>
  <c r="J64" i="1"/>
  <c r="H65" i="1"/>
  <c r="F68" i="1"/>
  <c r="F69" i="1"/>
  <c r="J71" i="1"/>
  <c r="G85" i="1"/>
  <c r="J30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J61" i="1"/>
  <c r="J65" i="1"/>
  <c r="G87" i="1"/>
  <c r="G84" i="1"/>
  <c r="J73" i="1"/>
  <c r="F73" i="1"/>
  <c r="H73" i="1"/>
  <c r="H76" i="1"/>
  <c r="G76" i="1"/>
  <c r="J76" i="1"/>
  <c r="F76" i="1"/>
  <c r="H78" i="1"/>
  <c r="G78" i="1"/>
  <c r="J78" i="1"/>
  <c r="F78" i="1"/>
  <c r="H80" i="1"/>
  <c r="G80" i="1"/>
  <c r="J80" i="1"/>
  <c r="F80" i="1"/>
  <c r="H81" i="1"/>
  <c r="G81" i="1"/>
  <c r="J81" i="1"/>
  <c r="F81" i="1"/>
  <c r="H83" i="1"/>
  <c r="G83" i="1"/>
  <c r="J83" i="1"/>
  <c r="F83" i="1"/>
  <c r="H86" i="1"/>
  <c r="G86" i="1"/>
  <c r="J86" i="1"/>
  <c r="F86" i="1"/>
  <c r="H88" i="1"/>
  <c r="G88" i="1"/>
  <c r="J88" i="1"/>
  <c r="F88" i="1"/>
  <c r="I3" i="1"/>
  <c r="G4" i="1"/>
  <c r="I5" i="1"/>
  <c r="G6" i="1"/>
  <c r="I7" i="1"/>
  <c r="G8" i="1"/>
  <c r="I9" i="1"/>
  <c r="G10" i="1"/>
  <c r="I11" i="1"/>
  <c r="G12" i="1"/>
  <c r="I13" i="1"/>
  <c r="G14" i="1"/>
  <c r="I15" i="1"/>
  <c r="G16" i="1"/>
  <c r="I17" i="1"/>
  <c r="G18" i="1"/>
  <c r="G20" i="1"/>
  <c r="I21" i="1"/>
  <c r="G22" i="1"/>
  <c r="G24" i="1"/>
  <c r="I25" i="1"/>
  <c r="G26" i="1"/>
  <c r="I27" i="1"/>
  <c r="G28" i="1"/>
  <c r="I29" i="1"/>
  <c r="I31" i="1"/>
  <c r="I33" i="1"/>
  <c r="G34" i="1"/>
  <c r="I35" i="1"/>
  <c r="G36" i="1"/>
  <c r="I37" i="1"/>
  <c r="I38" i="1"/>
  <c r="G39" i="1"/>
  <c r="I40" i="1"/>
  <c r="G41" i="1"/>
  <c r="I42" i="1"/>
  <c r="G43" i="1"/>
  <c r="I44" i="1"/>
  <c r="G45" i="1"/>
  <c r="I46" i="1"/>
  <c r="G47" i="1"/>
  <c r="I48" i="1"/>
  <c r="I49" i="1"/>
  <c r="G50" i="1"/>
  <c r="I51" i="1"/>
  <c r="G52" i="1"/>
  <c r="I53" i="1"/>
  <c r="G54" i="1"/>
  <c r="I55" i="1"/>
  <c r="G56" i="1"/>
  <c r="I57" i="1"/>
  <c r="G59" i="1"/>
  <c r="G63" i="1"/>
  <c r="G64" i="1"/>
  <c r="G66" i="1"/>
  <c r="G68" i="1"/>
  <c r="G70" i="1"/>
  <c r="H72" i="1"/>
  <c r="J72" i="1"/>
  <c r="F72" i="1"/>
  <c r="G73" i="1"/>
  <c r="H74" i="1"/>
  <c r="J74" i="1"/>
  <c r="F74" i="1"/>
  <c r="I76" i="1"/>
  <c r="I78" i="1"/>
  <c r="I80" i="1"/>
  <c r="I81" i="1"/>
  <c r="I83" i="1"/>
  <c r="I86" i="1"/>
  <c r="I88" i="1"/>
  <c r="I73" i="1"/>
  <c r="H75" i="1"/>
  <c r="H77" i="1"/>
  <c r="H79" i="1"/>
  <c r="H82" i="1"/>
  <c r="H84" i="1"/>
  <c r="H85" i="1"/>
  <c r="H87" i="1"/>
  <c r="I75" i="1"/>
  <c r="I77" i="1"/>
  <c r="I79" i="1"/>
  <c r="I82" i="1"/>
  <c r="I84" i="1"/>
  <c r="I85" i="1"/>
  <c r="I87" i="1"/>
  <c r="F75" i="1"/>
  <c r="F77" i="1"/>
  <c r="F79" i="1"/>
  <c r="F82" i="1"/>
  <c r="F84" i="1"/>
  <c r="F85" i="1"/>
  <c r="F87" i="1"/>
  <c r="G2" i="1"/>
  <c r="H2" i="1"/>
  <c r="I2" i="1"/>
  <c r="F2" i="1"/>
  <c r="H95" i="1"/>
  <c r="G95" i="1"/>
  <c r="F95" i="1"/>
  <c r="I95" i="1"/>
  <c r="J95" i="1"/>
  <c r="D35" i="2"/>
  <c r="D34" i="2"/>
  <c r="D33" i="2"/>
  <c r="D13" i="2"/>
  <c r="D12" i="2"/>
  <c r="D32" i="2"/>
  <c r="D11" i="2"/>
  <c r="D8" i="2"/>
  <c r="D6" i="2"/>
  <c r="D10" i="2"/>
  <c r="D4" i="2"/>
  <c r="D31" i="2"/>
  <c r="D30" i="2"/>
  <c r="D29" i="2"/>
  <c r="D28" i="2"/>
  <c r="D27" i="2"/>
  <c r="D2" i="2"/>
  <c r="D26" i="2"/>
  <c r="D25" i="2"/>
  <c r="D24" i="2"/>
  <c r="D5" i="2"/>
  <c r="D23" i="2"/>
  <c r="D22" i="2"/>
  <c r="D43" i="2"/>
  <c r="D36" i="2"/>
  <c r="D3" i="2"/>
  <c r="D21" i="2"/>
  <c r="D20" i="2"/>
  <c r="D19" i="2"/>
  <c r="D18" i="2"/>
  <c r="D7" i="2"/>
  <c r="D9" i="2"/>
  <c r="D17" i="2"/>
  <c r="D16" i="2"/>
  <c r="D37" i="2"/>
  <c r="D42" i="2"/>
  <c r="D61" i="2"/>
  <c r="D15" i="2"/>
  <c r="D14" i="2"/>
  <c r="I14" i="2"/>
  <c r="D38" i="2"/>
  <c r="D65" i="2"/>
  <c r="F37" i="2"/>
  <c r="H37" i="2"/>
  <c r="G37" i="2"/>
  <c r="E37" i="2"/>
  <c r="I37" i="2"/>
  <c r="F7" i="2"/>
  <c r="I7" i="2"/>
  <c r="H7" i="2"/>
  <c r="G7" i="2"/>
  <c r="E7" i="2"/>
  <c r="F21" i="2"/>
  <c r="I21" i="2"/>
  <c r="E21" i="2"/>
  <c r="H21" i="2"/>
  <c r="G21" i="2"/>
  <c r="F22" i="2"/>
  <c r="I22" i="2"/>
  <c r="E22" i="2"/>
  <c r="G22" i="2"/>
  <c r="H22" i="2"/>
  <c r="F25" i="2"/>
  <c r="I25" i="2"/>
  <c r="E25" i="2"/>
  <c r="H25" i="2"/>
  <c r="G25" i="2"/>
  <c r="F28" i="2"/>
  <c r="I28" i="2"/>
  <c r="E28" i="2"/>
  <c r="G28" i="2"/>
  <c r="H28" i="2"/>
  <c r="F4" i="2"/>
  <c r="I4" i="2"/>
  <c r="E4" i="2"/>
  <c r="H4" i="2"/>
  <c r="G4" i="2"/>
  <c r="F11" i="2"/>
  <c r="I11" i="2"/>
  <c r="E11" i="2"/>
  <c r="G11" i="2"/>
  <c r="H11" i="2"/>
  <c r="F33" i="2"/>
  <c r="I33" i="2"/>
  <c r="E33" i="2"/>
  <c r="H33" i="2"/>
  <c r="G33" i="2"/>
  <c r="F14" i="2"/>
  <c r="I16" i="2"/>
  <c r="E16" i="2"/>
  <c r="H16" i="2"/>
  <c r="G16" i="2"/>
  <c r="F16" i="2"/>
  <c r="I18" i="2"/>
  <c r="E18" i="2"/>
  <c r="H18" i="2"/>
  <c r="G18" i="2"/>
  <c r="F18" i="2"/>
  <c r="I3" i="2"/>
  <c r="E3" i="2"/>
  <c r="H3" i="2"/>
  <c r="F3" i="2"/>
  <c r="G3" i="2"/>
  <c r="I23" i="2"/>
  <c r="E23" i="2"/>
  <c r="H23" i="2"/>
  <c r="G23" i="2"/>
  <c r="F23" i="2"/>
  <c r="I26" i="2"/>
  <c r="E26" i="2"/>
  <c r="H26" i="2"/>
  <c r="F26" i="2"/>
  <c r="G26" i="2"/>
  <c r="I29" i="2"/>
  <c r="E29" i="2"/>
  <c r="H29" i="2"/>
  <c r="G29" i="2"/>
  <c r="F29" i="2"/>
  <c r="I10" i="2"/>
  <c r="E10" i="2"/>
  <c r="H10" i="2"/>
  <c r="F10" i="2"/>
  <c r="G10" i="2"/>
  <c r="I32" i="2"/>
  <c r="E32" i="2"/>
  <c r="H32" i="2"/>
  <c r="G32" i="2"/>
  <c r="F32" i="2"/>
  <c r="I34" i="2"/>
  <c r="E34" i="2"/>
  <c r="H34" i="2"/>
  <c r="F34" i="2"/>
  <c r="G34" i="2"/>
  <c r="G14" i="2"/>
  <c r="H15" i="2"/>
  <c r="G15" i="2"/>
  <c r="F15" i="2"/>
  <c r="E15" i="2"/>
  <c r="I15" i="2"/>
  <c r="H17" i="2"/>
  <c r="I17" i="2"/>
  <c r="G17" i="2"/>
  <c r="F17" i="2"/>
  <c r="E17" i="2"/>
  <c r="H19" i="2"/>
  <c r="G19" i="2"/>
  <c r="E19" i="2"/>
  <c r="I19" i="2"/>
  <c r="F19" i="2"/>
  <c r="H36" i="2"/>
  <c r="G36" i="2"/>
  <c r="I36" i="2"/>
  <c r="F36" i="2"/>
  <c r="E36" i="2"/>
  <c r="H5" i="2"/>
  <c r="G5" i="2"/>
  <c r="E5" i="2"/>
  <c r="I5" i="2"/>
  <c r="F5" i="2"/>
  <c r="H2" i="2"/>
  <c r="G2" i="2"/>
  <c r="I2" i="2"/>
  <c r="F2" i="2"/>
  <c r="E2" i="2"/>
  <c r="H30" i="2"/>
  <c r="G30" i="2"/>
  <c r="E30" i="2"/>
  <c r="I30" i="2"/>
  <c r="F30" i="2"/>
  <c r="H6" i="2"/>
  <c r="G6" i="2"/>
  <c r="I6" i="2"/>
  <c r="F6" i="2"/>
  <c r="E6" i="2"/>
  <c r="H12" i="2"/>
  <c r="G12" i="2"/>
  <c r="E12" i="2"/>
  <c r="I12" i="2"/>
  <c r="F12" i="2"/>
  <c r="H35" i="2"/>
  <c r="G35" i="2"/>
  <c r="I35" i="2"/>
  <c r="F35" i="2"/>
  <c r="E35" i="2"/>
  <c r="H14" i="2"/>
  <c r="G42" i="2"/>
  <c r="H42" i="2"/>
  <c r="F42" i="2"/>
  <c r="E42" i="2"/>
  <c r="I42" i="2"/>
  <c r="G9" i="2"/>
  <c r="I9" i="2"/>
  <c r="H9" i="2"/>
  <c r="F9" i="2"/>
  <c r="E9" i="2"/>
  <c r="G20" i="2"/>
  <c r="F20" i="2"/>
  <c r="H20" i="2"/>
  <c r="E20" i="2"/>
  <c r="I20" i="2"/>
  <c r="G43" i="2"/>
  <c r="F43" i="2"/>
  <c r="I43" i="2"/>
  <c r="H43" i="2"/>
  <c r="E43" i="2"/>
  <c r="G24" i="2"/>
  <c r="F24" i="2"/>
  <c r="H24" i="2"/>
  <c r="E24" i="2"/>
  <c r="I24" i="2"/>
  <c r="G27" i="2"/>
  <c r="F27" i="2"/>
  <c r="I27" i="2"/>
  <c r="H27" i="2"/>
  <c r="E27" i="2"/>
  <c r="G31" i="2"/>
  <c r="F31" i="2"/>
  <c r="H31" i="2"/>
  <c r="E31" i="2"/>
  <c r="I31" i="2"/>
  <c r="G8" i="2"/>
  <c r="F8" i="2"/>
  <c r="I8" i="2"/>
  <c r="H8" i="2"/>
  <c r="E8" i="2"/>
  <c r="G13" i="2"/>
  <c r="F13" i="2"/>
  <c r="H13" i="2"/>
  <c r="E13" i="2"/>
  <c r="I13" i="2"/>
  <c r="E14" i="2"/>
  <c r="H61" i="2"/>
  <c r="E61" i="2"/>
  <c r="F61" i="2"/>
  <c r="I61" i="2"/>
  <c r="G61" i="2"/>
  <c r="H38" i="2"/>
  <c r="H65" i="2"/>
  <c r="E38" i="2"/>
  <c r="G38" i="2"/>
  <c r="F38" i="2"/>
  <c r="I38" i="2"/>
  <c r="G65" i="2"/>
  <c r="E65" i="2"/>
  <c r="I65" i="2"/>
  <c r="F65" i="2"/>
</calcChain>
</file>

<file path=xl/sharedStrings.xml><?xml version="1.0" encoding="utf-8"?>
<sst xmlns="http://schemas.openxmlformats.org/spreadsheetml/2006/main" count="818" uniqueCount="522">
  <si>
    <t>A003</t>
  </si>
  <si>
    <t>A008</t>
  </si>
  <si>
    <t>A010</t>
  </si>
  <si>
    <t>A011</t>
  </si>
  <si>
    <t>A012</t>
  </si>
  <si>
    <t>A014</t>
  </si>
  <si>
    <t>A015</t>
  </si>
  <si>
    <t>A016</t>
  </si>
  <si>
    <t>A017</t>
  </si>
  <si>
    <t>A018</t>
  </si>
  <si>
    <t>A019</t>
  </si>
  <si>
    <t>A021</t>
  </si>
  <si>
    <t>A022</t>
  </si>
  <si>
    <t>A023</t>
  </si>
  <si>
    <t>A026</t>
  </si>
  <si>
    <t>A027</t>
  </si>
  <si>
    <t>A031</t>
  </si>
  <si>
    <t>A035</t>
  </si>
  <si>
    <t>A038</t>
  </si>
  <si>
    <t>A046</t>
  </si>
  <si>
    <t>A048</t>
  </si>
  <si>
    <t>A050</t>
  </si>
  <si>
    <t>A052</t>
  </si>
  <si>
    <t>A053</t>
  </si>
  <si>
    <t>A055</t>
  </si>
  <si>
    <t>A056</t>
  </si>
  <si>
    <t>A057</t>
  </si>
  <si>
    <t>A058</t>
  </si>
  <si>
    <t>A061</t>
  </si>
  <si>
    <t>A062</t>
  </si>
  <si>
    <t>A063</t>
  </si>
  <si>
    <t>A064</t>
  </si>
  <si>
    <t>A071</t>
  </si>
  <si>
    <t>A072</t>
  </si>
  <si>
    <t>A074</t>
  </si>
  <si>
    <t>A077</t>
  </si>
  <si>
    <t>A078</t>
  </si>
  <si>
    <t>A082</t>
  </si>
  <si>
    <t>A091</t>
  </si>
  <si>
    <t>A092</t>
  </si>
  <si>
    <t>A093</t>
  </si>
  <si>
    <t>A095</t>
  </si>
  <si>
    <t>A097</t>
  </si>
  <si>
    <t>A098</t>
  </si>
  <si>
    <t>A109</t>
  </si>
  <si>
    <t>A113</t>
  </si>
  <si>
    <t>A114</t>
  </si>
  <si>
    <t>A115</t>
  </si>
  <si>
    <t>A118</t>
  </si>
  <si>
    <t>A119</t>
  </si>
  <si>
    <t>A127</t>
  </si>
  <si>
    <t>A131</t>
  </si>
  <si>
    <t>A132</t>
  </si>
  <si>
    <t>A136</t>
  </si>
  <si>
    <t>A138</t>
  </si>
  <si>
    <t>A141</t>
  </si>
  <si>
    <t>A144</t>
  </si>
  <si>
    <t>A153</t>
  </si>
  <si>
    <t>A155</t>
  </si>
  <si>
    <t>A159</t>
  </si>
  <si>
    <t>A171</t>
  </si>
  <si>
    <t>A192</t>
  </si>
  <si>
    <t>A194</t>
  </si>
  <si>
    <t>A203</t>
  </si>
  <si>
    <t>A209</t>
  </si>
  <si>
    <t>A213</t>
  </si>
  <si>
    <t>A216</t>
  </si>
  <si>
    <t>A227</t>
  </si>
  <si>
    <t>A228</t>
  </si>
  <si>
    <t>A230</t>
  </si>
  <si>
    <t>A231</t>
  </si>
  <si>
    <t>A232</t>
  </si>
  <si>
    <t>A236</t>
  </si>
  <si>
    <t>A237</t>
  </si>
  <si>
    <t>A239</t>
  </si>
  <si>
    <t>A240</t>
  </si>
  <si>
    <t>A243</t>
  </si>
  <si>
    <t>A251</t>
  </si>
  <si>
    <t>A253</t>
  </si>
  <si>
    <t>A254</t>
  </si>
  <si>
    <t>A255</t>
  </si>
  <si>
    <t>A262</t>
  </si>
  <si>
    <t>A266</t>
  </si>
  <si>
    <t>A270</t>
  </si>
  <si>
    <t>A272</t>
  </si>
  <si>
    <t>A274</t>
  </si>
  <si>
    <t>A276</t>
  </si>
  <si>
    <t>A278</t>
  </si>
  <si>
    <t>A279</t>
  </si>
  <si>
    <t>A281</t>
  </si>
  <si>
    <t>A282</t>
  </si>
  <si>
    <t>A285</t>
  </si>
  <si>
    <t>A292</t>
  </si>
  <si>
    <t>A296</t>
  </si>
  <si>
    <t>A297</t>
  </si>
  <si>
    <t>A301</t>
  </si>
  <si>
    <t>A305</t>
  </si>
  <si>
    <t>A306</t>
  </si>
  <si>
    <t>A311</t>
  </si>
  <si>
    <t>A312</t>
  </si>
  <si>
    <t>A316</t>
  </si>
  <si>
    <t>A322</t>
  </si>
  <si>
    <t>A324</t>
  </si>
  <si>
    <t>A325</t>
  </si>
  <si>
    <t>A326</t>
  </si>
  <si>
    <t>A327</t>
  </si>
  <si>
    <t>A328</t>
  </si>
  <si>
    <t>A331</t>
  </si>
  <si>
    <t>A338</t>
  </si>
  <si>
    <t>A342</t>
  </si>
  <si>
    <t>A343</t>
  </si>
  <si>
    <t>A345</t>
  </si>
  <si>
    <t>A346</t>
  </si>
  <si>
    <t>A348</t>
  </si>
  <si>
    <t>A350</t>
  </si>
  <si>
    <t>A351</t>
  </si>
  <si>
    <t>A352</t>
  </si>
  <si>
    <t>A353</t>
  </si>
  <si>
    <t>A354</t>
  </si>
  <si>
    <t>A357</t>
  </si>
  <si>
    <t>A358</t>
  </si>
  <si>
    <t>A361</t>
  </si>
  <si>
    <t>A364</t>
  </si>
  <si>
    <t>A374</t>
  </si>
  <si>
    <t>A378</t>
  </si>
  <si>
    <t>A381</t>
  </si>
  <si>
    <t>A383</t>
  </si>
  <si>
    <t>A386</t>
  </si>
  <si>
    <t>A387</t>
  </si>
  <si>
    <t>A388</t>
  </si>
  <si>
    <t>A393</t>
  </si>
  <si>
    <t>A396</t>
  </si>
  <si>
    <t>A397</t>
  </si>
  <si>
    <t>A398</t>
  </si>
  <si>
    <t>A401</t>
  </si>
  <si>
    <t>A402</t>
  </si>
  <si>
    <t>A403</t>
  </si>
  <si>
    <t>A404</t>
  </si>
  <si>
    <t>A405</t>
  </si>
  <si>
    <t>A406</t>
  </si>
  <si>
    <t>A407</t>
  </si>
  <si>
    <t>A409</t>
  </si>
  <si>
    <t>A410</t>
  </si>
  <si>
    <t>A411</t>
  </si>
  <si>
    <t>A412</t>
  </si>
  <si>
    <t>A413</t>
  </si>
  <si>
    <t>A414</t>
  </si>
  <si>
    <t>A415</t>
  </si>
  <si>
    <t>Orozco Garcia Martha</t>
  </si>
  <si>
    <t>RECAUDACION</t>
  </si>
  <si>
    <t>AUXILIAR ADMINISTRATIVO</t>
  </si>
  <si>
    <t>Mendoza Herrera J Jesus</t>
  </si>
  <si>
    <t>ALUMBRADO PUBLICO</t>
  </si>
  <si>
    <t>CHOFER DE ALUMBRADO PUBLICO</t>
  </si>
  <si>
    <t>Carpio Osorio Victor Sergio</t>
  </si>
  <si>
    <t>ASEO PUBLICO</t>
  </si>
  <si>
    <t>ASEADORES</t>
  </si>
  <si>
    <t>Gonzalez Lopez Elias</t>
  </si>
  <si>
    <t>CHOFER B</t>
  </si>
  <si>
    <t>Gutierrez Hernandez Martin</t>
  </si>
  <si>
    <t>Orozco Gutierrez Evangelina</t>
  </si>
  <si>
    <t>PARQUES Y JARDINES</t>
  </si>
  <si>
    <t>BARRENDERO A</t>
  </si>
  <si>
    <t>Orozco Gutierrez Elvira</t>
  </si>
  <si>
    <t>Sanchez Jimenez Javier</t>
  </si>
  <si>
    <t>Sauceda Llanas Juan Manuel</t>
  </si>
  <si>
    <t>Zuñiga Angel Humberto</t>
  </si>
  <si>
    <t>Zuñiga Llanas Esteban</t>
  </si>
  <si>
    <t>CHOFER A</t>
  </si>
  <si>
    <t>Lara Murillo Angel</t>
  </si>
  <si>
    <t>CATASTRO</t>
  </si>
  <si>
    <t>JEFE DE CATASTRO</t>
  </si>
  <si>
    <t>Salcido Gutierrez Francisco Javier</t>
  </si>
  <si>
    <t>CEMENTERIOS Y PANTEONES</t>
  </si>
  <si>
    <t>ENCARGADO DE CEMENTERIO</t>
  </si>
  <si>
    <t>Salcido Salcido Jaime</t>
  </si>
  <si>
    <t>AUXILIAR DE CEMENTERIO</t>
  </si>
  <si>
    <t>Casillas Jimenez Jose</t>
  </si>
  <si>
    <t>AGENCIAS Y DELEGACIONES</t>
  </si>
  <si>
    <t>JARDINERO LOS DOLORES</t>
  </si>
  <si>
    <t>Martin Franco Jose De Jesus</t>
  </si>
  <si>
    <t>JARDINERO B LOS DOLORES</t>
  </si>
  <si>
    <t>Torres Gallardo Arnoldo</t>
  </si>
  <si>
    <t>VELADOR DELEGACION</t>
  </si>
  <si>
    <t>Enrriquez Macias Rigoberto</t>
  </si>
  <si>
    <t>SECRETARIA GENERAL</t>
  </si>
  <si>
    <t>ENCARGADO DE SISTEMAS Y COMUNICACIONES</t>
  </si>
  <si>
    <t>Nava Vargas Griselda</t>
  </si>
  <si>
    <t>HACIENDA MPAL</t>
  </si>
  <si>
    <t>JEFE DE EGRESOS</t>
  </si>
  <si>
    <t>Barajas Tellez Teresa</t>
  </si>
  <si>
    <t>OFICIALIA MAYOR</t>
  </si>
  <si>
    <t>INTENDENTE A</t>
  </si>
  <si>
    <t>Hernandez Gutierrez Teresa</t>
  </si>
  <si>
    <t>Lopez Hernandez Jorge</t>
  </si>
  <si>
    <t>MAESTRO DE BANDA DE GUERRA</t>
  </si>
  <si>
    <t>Mercado Vargas Teresita De Jesus</t>
  </si>
  <si>
    <t>ENCARGADO DE BIBLIOTECA</t>
  </si>
  <si>
    <t>Mercado Vargas Luisa</t>
  </si>
  <si>
    <t>INTENDENCIA</t>
  </si>
  <si>
    <t>Perez Perez Bernardo</t>
  </si>
  <si>
    <t>Rios Hernandez Martha</t>
  </si>
  <si>
    <t>Aceves Cordero Isidro De Jesus</t>
  </si>
  <si>
    <t>JARDINERO D</t>
  </si>
  <si>
    <t>Coss Y Leon Flores Luis</t>
  </si>
  <si>
    <t>JARDINERO B</t>
  </si>
  <si>
    <t>Mota Garcia Cruz Ricardo</t>
  </si>
  <si>
    <t>JARDINERO</t>
  </si>
  <si>
    <t>Orozco Flores Miguel</t>
  </si>
  <si>
    <t>Torres Sanchez Pedro</t>
  </si>
  <si>
    <t>INTENDENTE B</t>
  </si>
  <si>
    <t>Vargas Hernandez Juan</t>
  </si>
  <si>
    <t>UNIDADES DEPORTIVAS Y PARQUES MUNICIPALE</t>
  </si>
  <si>
    <t>Espinoza Mojica Jose Luis</t>
  </si>
  <si>
    <t>RASTRO MUNICIPAL</t>
  </si>
  <si>
    <t>CHOFER DE RASTRO</t>
  </si>
  <si>
    <t>Sanchez Venegas Jose Maria</t>
  </si>
  <si>
    <t>ENCARGADO DE RASTRO</t>
  </si>
  <si>
    <t>Morales Garcia Rafael</t>
  </si>
  <si>
    <t>OFICIAL DE REGISTRO CIVIL</t>
  </si>
  <si>
    <t>Hernandez Vazquez Maria Guadalupe</t>
  </si>
  <si>
    <t>SALA DE REGIDORES</t>
  </si>
  <si>
    <t>SECRETARIA</t>
  </si>
  <si>
    <t>Mojica Barba Ignacio</t>
  </si>
  <si>
    <t>REGIDOR</t>
  </si>
  <si>
    <t>Orozco Orozco Jose Cleofas</t>
  </si>
  <si>
    <t>OFICINA DEL PRESIDENTE</t>
  </si>
  <si>
    <t>PRESIDENTE MUNICIPAL</t>
  </si>
  <si>
    <t>Castellanos Orozco Antonio</t>
  </si>
  <si>
    <t>OFICINA DE SERVICIOS MUNICIPALES</t>
  </si>
  <si>
    <t>AUXILIAR OPERATIVO</t>
  </si>
  <si>
    <t>Centeno Ramirez Jose De Jesus</t>
  </si>
  <si>
    <t>Figueroa Mendoza Jose Luis</t>
  </si>
  <si>
    <t>AUXILIAR OPERATIVO Y CHOFER</t>
  </si>
  <si>
    <t>Gonzalez Salcido Jose Asuncion</t>
  </si>
  <si>
    <t>MANTENIMIENTO DE CALLES</t>
  </si>
  <si>
    <t>Mota Garcia Jesus Alberto</t>
  </si>
  <si>
    <t>Orozco Gutierrez Gustavo</t>
  </si>
  <si>
    <t>AUXILIAR DE SERVICIOS</t>
  </si>
  <si>
    <t>Romero Gonzalez Laura Patricia</t>
  </si>
  <si>
    <t>Gutierrez Bravo Javier</t>
  </si>
  <si>
    <t>EVENTUAL AUXILIAR</t>
  </si>
  <si>
    <t>Fuentes Chacon Rocio</t>
  </si>
  <si>
    <t>ENCARGADA DE ARCHIVO GENERAL</t>
  </si>
  <si>
    <t>Patiño Hernandez Xochitl Vanessa</t>
  </si>
  <si>
    <t>PLANEACION EJECUCION Y SUPERVICION</t>
  </si>
  <si>
    <t>PROYECTISTA</t>
  </si>
  <si>
    <t>Angulo Torres Enrique</t>
  </si>
  <si>
    <t>SERVICIOS MPALES EVENTUALES</t>
  </si>
  <si>
    <t>Arriaga Angulo Braulio</t>
  </si>
  <si>
    <t>COMUNICACION SOCIAL</t>
  </si>
  <si>
    <t>AUXILIAR</t>
  </si>
  <si>
    <t>Campos Romero Alma Patricia</t>
  </si>
  <si>
    <t>ENCARGADO DE NOMINA</t>
  </si>
  <si>
    <t>Gutierrez Gonzalez Mayra Alejandra</t>
  </si>
  <si>
    <t>RECEPCIONISTA</t>
  </si>
  <si>
    <t>Vazquez Orozco Eduardo</t>
  </si>
  <si>
    <t>VALUADOR CATASTRAL</t>
  </si>
  <si>
    <t>Hernandez Cedillo Ruben</t>
  </si>
  <si>
    <t>SECRETARIO PARTICULAR</t>
  </si>
  <si>
    <t>Garcia Diaz Enrique</t>
  </si>
  <si>
    <t>CHOFER</t>
  </si>
  <si>
    <t>Jimenez Barba Fernando</t>
  </si>
  <si>
    <t>SECRETARIO GENERAL</t>
  </si>
  <si>
    <t>Orozco Ornelas Sergio Alejandro</t>
  </si>
  <si>
    <t>OPERADOR DE MAQUINA</t>
  </si>
  <si>
    <t>Ruvalcaba Gutierrez Efrain</t>
  </si>
  <si>
    <t>NOTIFICADOR Y EJECUTOR</t>
  </si>
  <si>
    <t>Rodriguez Barba Alfonso</t>
  </si>
  <si>
    <t>PRESIDENCIA EVENTUALES</t>
  </si>
  <si>
    <t>Reyes Sanchez Gustavo</t>
  </si>
  <si>
    <t>ASEO PUBLICO EVENTUALES</t>
  </si>
  <si>
    <t>Ramirez Orozco Jose Luis</t>
  </si>
  <si>
    <t>Romo Estrada Maria Guadalupe</t>
  </si>
  <si>
    <t>Gonzàlez Chàvez Pedro</t>
  </si>
  <si>
    <t>ECOLOGIA</t>
  </si>
  <si>
    <t>Inspector de Ecologia</t>
  </si>
  <si>
    <t>Mendoza Garcia Salvador</t>
  </si>
  <si>
    <t>González Gonzàlez Alfonso</t>
  </si>
  <si>
    <t>OBRAS PUBLICAS EVENTUALES</t>
  </si>
  <si>
    <t>Carranza Gutierrez Yadira Guadalupe</t>
  </si>
  <si>
    <t>Jiménez Martín Octavio</t>
  </si>
  <si>
    <t>Salas Ponce Miguel Angel</t>
  </si>
  <si>
    <t>García Vargas Maria Luisa</t>
  </si>
  <si>
    <t>DELEGACION EVENTUALES</t>
  </si>
  <si>
    <t>Orozco Nuño Javier Alejandro</t>
  </si>
  <si>
    <t>JEFE DE DESARROLLO URBANO</t>
  </si>
  <si>
    <t>Gutiérrez De La Cerda Arturo</t>
  </si>
  <si>
    <t>Aguirre Plascencia Francisco</t>
  </si>
  <si>
    <t>VELADOR</t>
  </si>
  <si>
    <t>Araujo González Claudia Sujey</t>
  </si>
  <si>
    <t>AUXILIAR PROYECTISTA</t>
  </si>
  <si>
    <t>Muñoz Hernández Selene</t>
  </si>
  <si>
    <t>OFICILIA EVENTUALES</t>
  </si>
  <si>
    <t>Hernández Orozco Gabriel</t>
  </si>
  <si>
    <t>PROMOCION DEL DEPORTE EVENTUALES</t>
  </si>
  <si>
    <t>Gallardo Gutiérrez María Del Socorro</t>
  </si>
  <si>
    <t>González Angel Blanca Cecilia</t>
  </si>
  <si>
    <t>PROGRAMAS SOCIALES</t>
  </si>
  <si>
    <t>DIRECTOR DE DESARROLLO HUMANO Y SOCIAL</t>
  </si>
  <si>
    <t>Uribe Navarro Martha Elena</t>
  </si>
  <si>
    <t>Neri Oliva Margarita</t>
  </si>
  <si>
    <t>González Angulo Beatriz Adriana</t>
  </si>
  <si>
    <t>PROCURADURIA SOCIAL</t>
  </si>
  <si>
    <t>JEFE DE DEPARTAMENTO JURIDICO</t>
  </si>
  <si>
    <t>De La Cruz Fuentes Mario Alberto</t>
  </si>
  <si>
    <t>ENCARGADO DE LA HACIENDA PUBLICA MUNICIP</t>
  </si>
  <si>
    <t>Orozco Navarro Lorena</t>
  </si>
  <si>
    <t>ENLACE PROGRAMA OPORTUNIDADES</t>
  </si>
  <si>
    <t>Orozco Hernández Emmanuel</t>
  </si>
  <si>
    <t>Becerra Piedra Oscar Valentin</t>
  </si>
  <si>
    <t>JUEZ MUNICIPAL</t>
  </si>
  <si>
    <t>Muñoz Llanas Luis Eduardo</t>
  </si>
  <si>
    <t>DIRECTOR DE OBRAS PUBLICAS</t>
  </si>
  <si>
    <t>Orozco Arias Javier</t>
  </si>
  <si>
    <t>Orozco Orozco Ana Gabriela</t>
  </si>
  <si>
    <t>Barba Orozco Saúl Ernesto</t>
  </si>
  <si>
    <t>Barba Reyes Martha Ofelia</t>
  </si>
  <si>
    <t>Chávez Vargas Alejandro</t>
  </si>
  <si>
    <t>ECOLOGIA EVENTUALES</t>
  </si>
  <si>
    <t>Barba García Hernán De Jesús</t>
  </si>
  <si>
    <t>Coss Y León Hernández José Enrique</t>
  </si>
  <si>
    <t>Morales Torres María Del Refugio</t>
  </si>
  <si>
    <t>Alvizo García Jorge</t>
  </si>
  <si>
    <t>SUPERVISION DE VEHICULOS</t>
  </si>
  <si>
    <t>ENCARGADO PARQUE VEHICULAR</t>
  </si>
  <si>
    <t>Arriaga Rodríguez Enrique</t>
  </si>
  <si>
    <t>Orozco Orozco Ana Rosa</t>
  </si>
  <si>
    <t>Orozco Rios Arturo</t>
  </si>
  <si>
    <t>HACIENDA EVENTUALES</t>
  </si>
  <si>
    <t>INSPECTOR DE REGLAMENTOS</t>
  </si>
  <si>
    <t>Tapia Medrano María</t>
  </si>
  <si>
    <t>Sánchez Sánchez Jorge</t>
  </si>
  <si>
    <t>Arámbula Quezada Fernando Alonso</t>
  </si>
  <si>
    <t>CHOFER DE VEHICULO DE CARGA</t>
  </si>
  <si>
    <t>Sánchez Moreno Alberto</t>
  </si>
  <si>
    <t>Orozco Barba Juan Manuel</t>
  </si>
  <si>
    <t>Villaseñor Prado Roberto</t>
  </si>
  <si>
    <t>Franco Franco Alejandra</t>
  </si>
  <si>
    <t>SECRETARIA GNRAL EVENTUALES</t>
  </si>
  <si>
    <t>Hernández González María Teresa</t>
  </si>
  <si>
    <t>DIRECCION DE CULTURA Y EDUCACION</t>
  </si>
  <si>
    <t>Barajas García Veronica</t>
  </si>
  <si>
    <t>Navarro Tapia Efraín</t>
  </si>
  <si>
    <t>De La Cerda Hernandez Juan Pablo</t>
  </si>
  <si>
    <t>Orozco  Franco Abel</t>
  </si>
  <si>
    <t>Rios Arriaga Sandra</t>
  </si>
  <si>
    <t>SINDICATURA</t>
  </si>
  <si>
    <t>SINDICO MUNICIPAL</t>
  </si>
  <si>
    <t>Rios Mojica Juan Carlos</t>
  </si>
  <si>
    <t>Jimenez Franco Alejandro</t>
  </si>
  <si>
    <t>COMISARIAS</t>
  </si>
  <si>
    <t>COMISARIO CERRO GORDO</t>
  </si>
  <si>
    <t>Perèz Coss Y León Erik De Jesús</t>
  </si>
  <si>
    <t>PROGRAMAS RURALES</t>
  </si>
  <si>
    <t>DIRECTOR DE DESARROLLO RURAL SUSTENTABLE</t>
  </si>
  <si>
    <t>Camarena De Anda Jose Guadalupe</t>
  </si>
  <si>
    <t>DELEGADO MUNICIPAL</t>
  </si>
  <si>
    <t>García Hernández Fernando</t>
  </si>
  <si>
    <t>Orozco Orozco Ana Patricia</t>
  </si>
  <si>
    <t>CAMINOS RURALES EVENTUALES</t>
  </si>
  <si>
    <t>SECRETARIA DESARRO RURAL</t>
  </si>
  <si>
    <t>Martínez Orozco Jose Gerardo</t>
  </si>
  <si>
    <t>INSPECTOR DE RASTRO</t>
  </si>
  <si>
    <t>Orozco González Alexia</t>
  </si>
  <si>
    <t>Bravo Hernández Lucia</t>
  </si>
  <si>
    <t>CATASTRO EVENTUAL</t>
  </si>
  <si>
    <t>RECAUDADOR</t>
  </si>
  <si>
    <t>Vargas Valderas Laura</t>
  </si>
  <si>
    <t>Orozco Aguirre Francisco Javier</t>
  </si>
  <si>
    <t>AGENTE DE LA JAQUETAS</t>
  </si>
  <si>
    <t>Muñoz Casillas Maria Asuncion</t>
  </si>
  <si>
    <t>AUXILIAR DE INTENDENCIA</t>
  </si>
  <si>
    <t>Orozco  Castellanos Tania Isabel</t>
  </si>
  <si>
    <t>CONTRALORIA</t>
  </si>
  <si>
    <t>CONTRALOR GENERAL</t>
  </si>
  <si>
    <t>Ibañez Rios Nicolas</t>
  </si>
  <si>
    <t>Salas Ponce Manuel</t>
  </si>
  <si>
    <t>Vargas Balderas Angelica Gabriela</t>
  </si>
  <si>
    <t>Vargas Gutierrez Juana</t>
  </si>
  <si>
    <t>CAJERO DE UNIDAD DEPORTIVA</t>
  </si>
  <si>
    <t>Garcia Romero Miguel Angel</t>
  </si>
  <si>
    <t>García Romero Juan Carlos</t>
  </si>
  <si>
    <t>Torres Orozco Yolanda</t>
  </si>
  <si>
    <t>García Salcido Edgar Emmanuel</t>
  </si>
  <si>
    <t>De La Cerda Hernández Fatima Edith</t>
  </si>
  <si>
    <t>SALUD EVENTUALES</t>
  </si>
  <si>
    <t>Alvizo Reynoso Ramon</t>
  </si>
  <si>
    <t>Bravo Muñoz Roberto</t>
  </si>
  <si>
    <t>Hernández Orozco Juan Manuel</t>
  </si>
  <si>
    <t>PROMOCION DEL DEPORTE</t>
  </si>
  <si>
    <t>Díaz Camarero Doris Violeta</t>
  </si>
  <si>
    <t>OFICIAL MAYOR ADMINISTRATIVO</t>
  </si>
  <si>
    <t>Vargas Campos Mariana</t>
  </si>
  <si>
    <t>PROCURADURIA EVENTUALES</t>
  </si>
  <si>
    <t>Vargas Angulo Sergio</t>
  </si>
  <si>
    <t>PROMOTOR DE DEPORTES</t>
  </si>
  <si>
    <t>Orozco Martinez Ignacio</t>
  </si>
  <si>
    <t>DIRECTOR DE SERVICIOS PUBLICOS MUNICIPAL</t>
  </si>
  <si>
    <t>Hernández Sainz Cristina</t>
  </si>
  <si>
    <t>DIRECCCION DE CULTURA Y EDUCACION</t>
  </si>
  <si>
    <t>Sandoval Chavez Maribel</t>
  </si>
  <si>
    <t>SINDICATURA EVENTUALES</t>
  </si>
  <si>
    <t>Orozco Hernández Diego</t>
  </si>
  <si>
    <t>Orozco Morales Claudia Ines</t>
  </si>
  <si>
    <t>Orozco Hernández Bioleta</t>
  </si>
  <si>
    <t>Barba Casillas Antonio De Jesús</t>
  </si>
  <si>
    <t>García Orozco Carolina Del Rocío</t>
  </si>
  <si>
    <t>Hernández López Braulio</t>
  </si>
  <si>
    <t>COMISARIO LA TRINIDAD</t>
  </si>
  <si>
    <t>Gutierréz Gonzaléz Ricardo De Jesús</t>
  </si>
  <si>
    <t>CODIGO</t>
  </si>
  <si>
    <t>NOMBRE</t>
  </si>
  <si>
    <t>SALDIARIO</t>
  </si>
  <si>
    <t>DEPARTAMENTO</t>
  </si>
  <si>
    <t>PUESTO</t>
  </si>
  <si>
    <t>S004</t>
  </si>
  <si>
    <t>S018</t>
  </si>
  <si>
    <t>S049</t>
  </si>
  <si>
    <t>S063</t>
  </si>
  <si>
    <t>S073</t>
  </si>
  <si>
    <t>S140</t>
  </si>
  <si>
    <t>S147</t>
  </si>
  <si>
    <t>S155</t>
  </si>
  <si>
    <t>S177</t>
  </si>
  <si>
    <t>S183</t>
  </si>
  <si>
    <t>S196</t>
  </si>
  <si>
    <t>S201</t>
  </si>
  <si>
    <t>S233</t>
  </si>
  <si>
    <t>S234</t>
  </si>
  <si>
    <t>S259</t>
  </si>
  <si>
    <t>S260</t>
  </si>
  <si>
    <t>S274</t>
  </si>
  <si>
    <t>S307</t>
  </si>
  <si>
    <t>S313</t>
  </si>
  <si>
    <t>S320</t>
  </si>
  <si>
    <t>S335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</si>
  <si>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</si>
  <si>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</si>
  <si>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</si>
  <si>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</si>
  <si>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</si>
  <si>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</si>
  <si>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</si>
  <si>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</si>
  <si>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</si>
  <si>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</si>
  <si>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</si>
  <si>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S349</t>
  </si>
  <si>
    <t>S350</t>
  </si>
  <si>
    <t>S351</t>
  </si>
  <si>
    <t>S352</t>
  </si>
  <si>
    <t>S353</t>
  </si>
  <si>
    <t>S354</t>
  </si>
  <si>
    <t>Barba Salcido Carlos Trinidad</t>
  </si>
  <si>
    <t>SEGURIDAD PUBLICA Y TRANSITO</t>
  </si>
  <si>
    <t>POLICIA DE LINEA</t>
  </si>
  <si>
    <t>Morones Gutierrez Silvestre</t>
  </si>
  <si>
    <t>Hernández García Daniel Adan</t>
  </si>
  <si>
    <t>PROTECCION CIVIL EVENTUALES</t>
  </si>
  <si>
    <t>Hernandez Orozco Jairo Fernando</t>
  </si>
  <si>
    <t>PROTECCION CIVIL</t>
  </si>
  <si>
    <t>DIRECTOR DE PROTECCION CIVIL</t>
  </si>
  <si>
    <t>Lopez Ponce Juan Abba Edgar</t>
  </si>
  <si>
    <t>Franco Franco Ramiro</t>
  </si>
  <si>
    <t>Sánchez Cholico María De Jesús</t>
  </si>
  <si>
    <t>AGENTE DE TRANSITO</t>
  </si>
  <si>
    <t>Sánchez Cholico María Luisa</t>
  </si>
  <si>
    <t>CABO</t>
  </si>
  <si>
    <t>Salas Hernández Jennifer</t>
  </si>
  <si>
    <t>Romero Sotelo Hugo Filemón</t>
  </si>
  <si>
    <t>García Muñoz María Guadalupe</t>
  </si>
  <si>
    <t xml:space="preserve">García Valle Juán </t>
  </si>
  <si>
    <t>Marín Gutierréz Miguel Angel</t>
  </si>
  <si>
    <t>COMANDANTE</t>
  </si>
  <si>
    <t>Vazquéz Hernández Israel</t>
  </si>
  <si>
    <t>COMANDANTE DE PROTECCION CIVIL</t>
  </si>
  <si>
    <t>Meza Lozano Samuel Panfilo</t>
  </si>
  <si>
    <t>Sanchéz Cholicó Elias</t>
  </si>
  <si>
    <t>Torres Cruz Oscar Ramon</t>
  </si>
  <si>
    <t>Garcia Briseño Juan Franciso</t>
  </si>
  <si>
    <t>SARGENTO</t>
  </si>
  <si>
    <t>Birrueta Garibay Mariano</t>
  </si>
  <si>
    <t>Ferrel Hernandez Blanca Estela</t>
  </si>
  <si>
    <t>Guerrero Aguirre Vicente</t>
  </si>
  <si>
    <t>García López David</t>
  </si>
  <si>
    <t>DIRECTOR DE SEGURIDAD PUBLICA Y TRANSITO</t>
  </si>
  <si>
    <t>Villanueva  Zavala Nestor Horacio</t>
  </si>
  <si>
    <t>Baltazar Villanueva Bryan Alán</t>
  </si>
  <si>
    <t>León Aguayo Carlos Faustino</t>
  </si>
  <si>
    <t>Hernández Vázquez Ignacio Manuel</t>
  </si>
  <si>
    <t>Villanueva Savala Joel</t>
  </si>
  <si>
    <t>Magaña  Cordova Juan Pablo</t>
  </si>
  <si>
    <t>Rodriguez Muñoz Edgar Ernesto</t>
  </si>
  <si>
    <t>Larios Muñoz Adolfo Agustín</t>
  </si>
  <si>
    <t>Barragán Rojas Aldo Fernando</t>
  </si>
  <si>
    <t>García Hernández Blanca Estela</t>
  </si>
  <si>
    <t>Tejeda Aparicio Cesar</t>
  </si>
  <si>
    <t>Reyes Rodriguez Elizabeth</t>
  </si>
  <si>
    <t>Gonzalez Camarena Eva Margarita</t>
  </si>
  <si>
    <t>Franco Ayon Nancy Paola</t>
  </si>
  <si>
    <t>Torres García Hilda María</t>
  </si>
  <si>
    <t>Ramírez Patiño Silvia</t>
  </si>
  <si>
    <t>SALDIARIO DIARIO 2018</t>
  </si>
  <si>
    <t>SALDIARIO DIARIO 2019</t>
  </si>
  <si>
    <t>SALDIARIO QUINCENAL 2019</t>
  </si>
  <si>
    <t>SALDIARIO MENSUAL 2019</t>
  </si>
  <si>
    <t>SALDIARIO ANUAL 2019</t>
  </si>
  <si>
    <t>AGUINALDO</t>
  </si>
  <si>
    <t>P. VACACIONAL</t>
  </si>
  <si>
    <t>BRIGADISTA</t>
  </si>
  <si>
    <t>PROTECCION CIVIL BRIGADISTAS CONTRA INCENDIOS</t>
  </si>
  <si>
    <t>TOTAL ANUAL S. P.</t>
  </si>
  <si>
    <t>SEGURIDAD PUBLICA</t>
  </si>
  <si>
    <t>EVENTUAL SIN CONTRATAR</t>
  </si>
  <si>
    <t>TOTAL ANUAL EVENTUALES S.P.</t>
  </si>
  <si>
    <t>TOTAL ANUAL</t>
  </si>
  <si>
    <t>PROMOCION DE CULTURA TURISMO Y EDUCACION</t>
  </si>
  <si>
    <t>SALDIARIO 2018</t>
  </si>
  <si>
    <t>DIRECTOR DE CULTURA TURISMO Y EDUCACION</t>
  </si>
  <si>
    <t xml:space="preserve">DESARROLLO SOCIAL </t>
  </si>
  <si>
    <t xml:space="preserve">}+{´p7qa4u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</si>
</sst>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0" fontId="2" fillId="0" borderId="1" xfId="0" quotePrefix="1" applyFont="1" applyBorder="1"/>
    <xf numFmtId="0" fontId="2" fillId="0" borderId="1" xfId="0" applyFont="1" applyBorder="1"/>
    <xf numFmtId="0" fontId="0" fillId="0" borderId="1" xfId="0" quotePrefix="1" applyBorder="1"/>
    <xf numFmtId="43" fontId="1" fillId="0" borderId="1" xfId="1" applyFont="1" applyBorder="1"/>
    <xf numFmtId="43" fontId="2" fillId="0" borderId="1" xfId="1" applyFont="1" applyBorder="1"/>
    <xf numFmtId="43" fontId="0" fillId="0" borderId="0" xfId="1" applyFont="1"/>
    <xf numFmtId="0" fontId="1" fillId="0" borderId="1" xfId="0" applyFont="1" applyBorder="1" applyAlignment="1">
      <alignment wrapText="1"/>
    </xf>
    <xf numFmtId="0" fontId="1" fillId="0" borderId="0" xfId="0" quotePrefix="1" applyFont="1"/>
    <xf numFmtId="0" fontId="4" fillId="0" borderId="0" xfId="0" applyFont="1"/>
    <xf numFmtId="43" fontId="4" fillId="0" borderId="0" xfId="1" applyFont="1"/>
    <xf numFmtId="0" fontId="1" fillId="0" borderId="0" xfId="0" applyFont="1"/>
    <xf numFmtId="0" fontId="4" fillId="0" borderId="1" xfId="0" applyFont="1" applyBorder="1"/>
    <xf numFmtId="43" fontId="4" fillId="0" borderId="1" xfId="1" applyFont="1" applyBorder="1"/>
    <xf numFmtId="43" fontId="1" fillId="0" borderId="0" xfId="0" applyNumberFormat="1" applyFont="1"/>
    <xf numFmtId="43" fontId="1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91" sqref="C91"/>
    </sheetView>
  </sheetViews>
  <sheetFormatPr baseColWidth="10" defaultRowHeight="15" x14ac:dyDescent="0.25"/>
  <cols>
    <col min="3" max="3" width="33" bestFit="1" customWidth="1"/>
    <col min="4" max="4" width="0" style="7" hidden="1" customWidth="1"/>
    <col min="5" max="5" width="0" hidden="1" customWidth="1"/>
    <col min="7" max="7" width="13.140625" bestFit="1" customWidth="1"/>
    <col min="8" max="8" width="14.140625" bestFit="1" customWidth="1"/>
    <col min="9" max="9" width="14.7109375" customWidth="1"/>
    <col min="10" max="10" width="15.85546875" customWidth="1"/>
    <col min="11" max="11" width="33.42578125" customWidth="1"/>
    <col min="12" max="12" width="48.140625" bestFit="1" customWidth="1"/>
  </cols>
  <sheetData>
    <row r="1" spans="1:12" ht="45" x14ac:dyDescent="0.25">
      <c r="B1" s="1" t="s">
        <v>411</v>
      </c>
      <c r="C1" s="1" t="s">
        <v>412</v>
      </c>
      <c r="D1" s="5" t="s">
        <v>413</v>
      </c>
      <c r="E1" s="8" t="s">
        <v>504</v>
      </c>
      <c r="F1" s="8" t="s">
        <v>505</v>
      </c>
      <c r="G1" s="8" t="s">
        <v>506</v>
      </c>
      <c r="H1" s="8" t="s">
        <v>507</v>
      </c>
      <c r="I1" s="8" t="s">
        <v>508</v>
      </c>
      <c r="J1" s="8" t="s">
        <v>509</v>
      </c>
      <c r="K1" s="1" t="s">
        <v>414</v>
      </c>
      <c r="L1" s="1" t="s">
        <v>415</v>
      </c>
    </row>
    <row r="2" spans="1:12" x14ac:dyDescent="0.25">
      <c r="A2">
        <v>1</v>
      </c>
      <c r="B2" s="2" t="s">
        <v>0</v>
      </c>
      <c r="C2" s="3" t="s">
        <v>148</v>
      </c>
      <c r="D2" s="6">
        <v>268.52</v>
      </c>
      <c r="E2" s="6">
        <f t="shared" ref="E2:E33" si="0">+D2*5%+D2</f>
        <v>281.94599999999997</v>
      </c>
      <c r="F2" s="6">
        <f t="shared" ref="F2:F33" si="1">+E2*15</f>
        <v>4229.1899999999996</v>
      </c>
      <c r="G2" s="6">
        <f t="shared" ref="G2:G33" si="2">+E2*30.4</f>
        <v>8571.1583999999984</v>
      </c>
      <c r="H2" s="6">
        <f t="shared" ref="H2:H33" si="3">+E2*365</f>
        <v>102910.29</v>
      </c>
      <c r="I2" s="6">
        <f t="shared" ref="I2:I33" si="4">+E2*50</f>
        <v>14097.3</v>
      </c>
      <c r="J2" s="6">
        <f t="shared" ref="J2:J33" si="5">0.0547945205479452*0.25*E2*365</f>
        <v>1409.7299999999998</v>
      </c>
      <c r="K2" s="3" t="s">
        <v>149</v>
      </c>
      <c r="L2" s="3" t="s">
        <v>150</v>
      </c>
    </row>
    <row r="3" spans="1:12" x14ac:dyDescent="0.25">
      <c r="A3">
        <v>2</v>
      </c>
      <c r="B3" s="4" t="s">
        <v>1</v>
      </c>
      <c r="C3" s="3" t="s">
        <v>151</v>
      </c>
      <c r="D3" s="6">
        <v>329.15</v>
      </c>
      <c r="E3" s="6">
        <f t="shared" si="0"/>
        <v>345.60749999999996</v>
      </c>
      <c r="F3" s="6">
        <f t="shared" si="1"/>
        <v>5184.1124999999993</v>
      </c>
      <c r="G3" s="6">
        <f t="shared" si="2"/>
        <v>10506.467999999999</v>
      </c>
      <c r="H3" s="6">
        <f t="shared" si="3"/>
        <v>126146.73749999999</v>
      </c>
      <c r="I3" s="6">
        <f t="shared" si="4"/>
        <v>17280.374999999996</v>
      </c>
      <c r="J3" s="6">
        <f t="shared" si="5"/>
        <v>1728.0374999999997</v>
      </c>
      <c r="K3" s="3" t="s">
        <v>152</v>
      </c>
      <c r="L3" s="3" t="s">
        <v>153</v>
      </c>
    </row>
    <row r="4" spans="1:12" x14ac:dyDescent="0.25">
      <c r="A4">
        <v>3</v>
      </c>
      <c r="B4" s="4" t="s">
        <v>2</v>
      </c>
      <c r="C4" s="3" t="s">
        <v>154</v>
      </c>
      <c r="D4" s="6">
        <v>211.97</v>
      </c>
      <c r="E4" s="6">
        <f t="shared" si="0"/>
        <v>222.5685</v>
      </c>
      <c r="F4" s="6">
        <f t="shared" si="1"/>
        <v>3338.5275000000001</v>
      </c>
      <c r="G4" s="6">
        <f t="shared" si="2"/>
        <v>6766.0823999999993</v>
      </c>
      <c r="H4" s="6">
        <f t="shared" si="3"/>
        <v>81237.502500000002</v>
      </c>
      <c r="I4" s="6">
        <f t="shared" si="4"/>
        <v>11128.424999999999</v>
      </c>
      <c r="J4" s="6">
        <f t="shared" si="5"/>
        <v>1112.8425</v>
      </c>
      <c r="K4" s="3" t="s">
        <v>155</v>
      </c>
      <c r="L4" s="3" t="s">
        <v>156</v>
      </c>
    </row>
    <row r="5" spans="1:12" x14ac:dyDescent="0.25">
      <c r="A5">
        <v>4</v>
      </c>
      <c r="B5" s="4" t="s">
        <v>3</v>
      </c>
      <c r="C5" s="3" t="s">
        <v>157</v>
      </c>
      <c r="D5" s="6">
        <v>256.36</v>
      </c>
      <c r="E5" s="6">
        <f t="shared" si="0"/>
        <v>269.178</v>
      </c>
      <c r="F5" s="6">
        <f t="shared" si="1"/>
        <v>4037.67</v>
      </c>
      <c r="G5" s="6">
        <f t="shared" si="2"/>
        <v>8183.0111999999999</v>
      </c>
      <c r="H5" s="6">
        <f t="shared" si="3"/>
        <v>98249.97</v>
      </c>
      <c r="I5" s="6">
        <f t="shared" si="4"/>
        <v>13458.9</v>
      </c>
      <c r="J5" s="6">
        <f t="shared" si="5"/>
        <v>1345.8899999999999</v>
      </c>
      <c r="K5" s="3" t="s">
        <v>155</v>
      </c>
      <c r="L5" s="3" t="s">
        <v>158</v>
      </c>
    </row>
    <row r="6" spans="1:12" x14ac:dyDescent="0.25">
      <c r="A6">
        <v>5</v>
      </c>
      <c r="B6" s="4" t="s">
        <v>4</v>
      </c>
      <c r="C6" s="3" t="s">
        <v>159</v>
      </c>
      <c r="D6" s="6">
        <v>211.97</v>
      </c>
      <c r="E6" s="6">
        <f t="shared" si="0"/>
        <v>222.5685</v>
      </c>
      <c r="F6" s="6">
        <f t="shared" si="1"/>
        <v>3338.5275000000001</v>
      </c>
      <c r="G6" s="6">
        <f t="shared" si="2"/>
        <v>6766.0823999999993</v>
      </c>
      <c r="H6" s="6">
        <f t="shared" si="3"/>
        <v>81237.502500000002</v>
      </c>
      <c r="I6" s="6">
        <f t="shared" si="4"/>
        <v>11128.424999999999</v>
      </c>
      <c r="J6" s="6">
        <f t="shared" si="5"/>
        <v>1112.8425</v>
      </c>
      <c r="K6" s="3" t="s">
        <v>155</v>
      </c>
      <c r="L6" s="3" t="s">
        <v>156</v>
      </c>
    </row>
    <row r="7" spans="1:12" x14ac:dyDescent="0.25">
      <c r="A7">
        <v>6</v>
      </c>
      <c r="B7" s="4" t="s">
        <v>5</v>
      </c>
      <c r="C7" s="3" t="s">
        <v>160</v>
      </c>
      <c r="D7" s="6">
        <v>151.72999999999999</v>
      </c>
      <c r="E7" s="6">
        <f t="shared" si="0"/>
        <v>159.31649999999999</v>
      </c>
      <c r="F7" s="6">
        <f t="shared" si="1"/>
        <v>2389.7474999999999</v>
      </c>
      <c r="G7" s="6">
        <f t="shared" si="2"/>
        <v>4843.2215999999999</v>
      </c>
      <c r="H7" s="6">
        <f t="shared" si="3"/>
        <v>58150.522499999999</v>
      </c>
      <c r="I7" s="6">
        <f t="shared" si="4"/>
        <v>7965.8249999999998</v>
      </c>
      <c r="J7" s="6">
        <f t="shared" si="5"/>
        <v>796.58249999999987</v>
      </c>
      <c r="K7" s="3" t="s">
        <v>161</v>
      </c>
      <c r="L7" s="3" t="s">
        <v>162</v>
      </c>
    </row>
    <row r="8" spans="1:12" x14ac:dyDescent="0.25">
      <c r="A8">
        <v>7</v>
      </c>
      <c r="B8" s="4" t="s">
        <v>6</v>
      </c>
      <c r="C8" s="3" t="s">
        <v>163</v>
      </c>
      <c r="D8" s="6">
        <v>151.72999999999999</v>
      </c>
      <c r="E8" s="6">
        <f t="shared" si="0"/>
        <v>159.31649999999999</v>
      </c>
      <c r="F8" s="6">
        <f t="shared" si="1"/>
        <v>2389.7474999999999</v>
      </c>
      <c r="G8" s="6">
        <f t="shared" si="2"/>
        <v>4843.2215999999999</v>
      </c>
      <c r="H8" s="6">
        <f t="shared" si="3"/>
        <v>58150.522499999999</v>
      </c>
      <c r="I8" s="6">
        <f t="shared" si="4"/>
        <v>7965.8249999999998</v>
      </c>
      <c r="J8" s="6">
        <f t="shared" si="5"/>
        <v>796.58249999999987</v>
      </c>
      <c r="K8" s="3" t="s">
        <v>161</v>
      </c>
      <c r="L8" s="3" t="s">
        <v>162</v>
      </c>
    </row>
    <row r="9" spans="1:12" x14ac:dyDescent="0.25">
      <c r="A9">
        <v>8</v>
      </c>
      <c r="B9" s="4" t="s">
        <v>7</v>
      </c>
      <c r="C9" s="3" t="s">
        <v>164</v>
      </c>
      <c r="D9" s="6">
        <v>211.97</v>
      </c>
      <c r="E9" s="6">
        <f t="shared" si="0"/>
        <v>222.5685</v>
      </c>
      <c r="F9" s="6">
        <f t="shared" si="1"/>
        <v>3338.5275000000001</v>
      </c>
      <c r="G9" s="6">
        <f t="shared" si="2"/>
        <v>6766.0823999999993</v>
      </c>
      <c r="H9" s="6">
        <f t="shared" si="3"/>
        <v>81237.502500000002</v>
      </c>
      <c r="I9" s="6">
        <f t="shared" si="4"/>
        <v>11128.424999999999</v>
      </c>
      <c r="J9" s="6">
        <f t="shared" si="5"/>
        <v>1112.8425</v>
      </c>
      <c r="K9" s="3" t="s">
        <v>155</v>
      </c>
      <c r="L9" s="3" t="s">
        <v>156</v>
      </c>
    </row>
    <row r="10" spans="1:12" x14ac:dyDescent="0.25">
      <c r="A10">
        <v>9</v>
      </c>
      <c r="B10" s="4" t="s">
        <v>8</v>
      </c>
      <c r="C10" s="3" t="s">
        <v>165</v>
      </c>
      <c r="D10" s="6">
        <v>256.36</v>
      </c>
      <c r="E10" s="6">
        <f t="shared" si="0"/>
        <v>269.178</v>
      </c>
      <c r="F10" s="6">
        <f t="shared" si="1"/>
        <v>4037.67</v>
      </c>
      <c r="G10" s="6">
        <f t="shared" si="2"/>
        <v>8183.0111999999999</v>
      </c>
      <c r="H10" s="6">
        <f t="shared" si="3"/>
        <v>98249.97</v>
      </c>
      <c r="I10" s="6">
        <f t="shared" si="4"/>
        <v>13458.9</v>
      </c>
      <c r="J10" s="6">
        <f t="shared" si="5"/>
        <v>1345.8899999999999</v>
      </c>
      <c r="K10" s="3" t="s">
        <v>155</v>
      </c>
      <c r="L10" s="3" t="s">
        <v>158</v>
      </c>
    </row>
    <row r="11" spans="1:12" x14ac:dyDescent="0.25">
      <c r="A11">
        <v>10</v>
      </c>
      <c r="B11" s="4" t="s">
        <v>9</v>
      </c>
      <c r="C11" s="3" t="s">
        <v>166</v>
      </c>
      <c r="D11" s="6">
        <v>211.97</v>
      </c>
      <c r="E11" s="6">
        <f t="shared" si="0"/>
        <v>222.5685</v>
      </c>
      <c r="F11" s="6">
        <f t="shared" si="1"/>
        <v>3338.5275000000001</v>
      </c>
      <c r="G11" s="6">
        <f t="shared" si="2"/>
        <v>6766.0823999999993</v>
      </c>
      <c r="H11" s="6">
        <f t="shared" si="3"/>
        <v>81237.502500000002</v>
      </c>
      <c r="I11" s="6">
        <f t="shared" si="4"/>
        <v>11128.424999999999</v>
      </c>
      <c r="J11" s="6">
        <f t="shared" si="5"/>
        <v>1112.8425</v>
      </c>
      <c r="K11" s="3" t="s">
        <v>155</v>
      </c>
      <c r="L11" s="3" t="s">
        <v>156</v>
      </c>
    </row>
    <row r="12" spans="1:12" x14ac:dyDescent="0.25">
      <c r="A12">
        <v>11</v>
      </c>
      <c r="B12" s="4" t="s">
        <v>10</v>
      </c>
      <c r="C12" s="3" t="s">
        <v>167</v>
      </c>
      <c r="D12" s="6">
        <v>299.08999999999997</v>
      </c>
      <c r="E12" s="6">
        <f t="shared" si="0"/>
        <v>314.04449999999997</v>
      </c>
      <c r="F12" s="6">
        <f t="shared" si="1"/>
        <v>4710.6674999999996</v>
      </c>
      <c r="G12" s="6">
        <f t="shared" si="2"/>
        <v>9546.9527999999991</v>
      </c>
      <c r="H12" s="6">
        <f t="shared" si="3"/>
        <v>114626.24249999999</v>
      </c>
      <c r="I12" s="6">
        <f t="shared" si="4"/>
        <v>15702.224999999999</v>
      </c>
      <c r="J12" s="6">
        <f t="shared" si="5"/>
        <v>1570.2224999999999</v>
      </c>
      <c r="K12" s="3" t="s">
        <v>155</v>
      </c>
      <c r="L12" s="3" t="s">
        <v>168</v>
      </c>
    </row>
    <row r="13" spans="1:12" x14ac:dyDescent="0.25">
      <c r="A13">
        <v>12</v>
      </c>
      <c r="B13" s="4" t="s">
        <v>11</v>
      </c>
      <c r="C13" s="3" t="s">
        <v>169</v>
      </c>
      <c r="D13" s="6">
        <v>494.92</v>
      </c>
      <c r="E13" s="6">
        <f t="shared" si="0"/>
        <v>519.66600000000005</v>
      </c>
      <c r="F13" s="6">
        <f t="shared" si="1"/>
        <v>7794.9900000000007</v>
      </c>
      <c r="G13" s="6">
        <f t="shared" si="2"/>
        <v>15797.8464</v>
      </c>
      <c r="H13" s="6">
        <f t="shared" si="3"/>
        <v>189678.09000000003</v>
      </c>
      <c r="I13" s="6">
        <f t="shared" si="4"/>
        <v>25983.300000000003</v>
      </c>
      <c r="J13" s="6">
        <f t="shared" si="5"/>
        <v>2598.33</v>
      </c>
      <c r="K13" s="3" t="s">
        <v>170</v>
      </c>
      <c r="L13" s="3" t="s">
        <v>171</v>
      </c>
    </row>
    <row r="14" spans="1:12" x14ac:dyDescent="0.25">
      <c r="A14">
        <v>13</v>
      </c>
      <c r="B14" s="4" t="s">
        <v>12</v>
      </c>
      <c r="C14" s="3" t="s">
        <v>172</v>
      </c>
      <c r="D14" s="6">
        <v>294.49</v>
      </c>
      <c r="E14" s="6">
        <f t="shared" si="0"/>
        <v>309.21449999999999</v>
      </c>
      <c r="F14" s="6">
        <f t="shared" si="1"/>
        <v>4638.2174999999997</v>
      </c>
      <c r="G14" s="6">
        <f t="shared" si="2"/>
        <v>9400.1207999999988</v>
      </c>
      <c r="H14" s="6">
        <f t="shared" si="3"/>
        <v>112863.2925</v>
      </c>
      <c r="I14" s="6">
        <f t="shared" si="4"/>
        <v>15460.724999999999</v>
      </c>
      <c r="J14" s="6">
        <f t="shared" si="5"/>
        <v>1546.0725</v>
      </c>
      <c r="K14" s="3" t="s">
        <v>173</v>
      </c>
      <c r="L14" s="3" t="s">
        <v>174</v>
      </c>
    </row>
    <row r="15" spans="1:12" x14ac:dyDescent="0.25">
      <c r="A15">
        <v>14</v>
      </c>
      <c r="B15" s="4" t="s">
        <v>13</v>
      </c>
      <c r="C15" s="3" t="s">
        <v>175</v>
      </c>
      <c r="D15" s="6">
        <v>211.97</v>
      </c>
      <c r="E15" s="6">
        <f t="shared" si="0"/>
        <v>222.5685</v>
      </c>
      <c r="F15" s="6">
        <f t="shared" si="1"/>
        <v>3338.5275000000001</v>
      </c>
      <c r="G15" s="6">
        <f t="shared" si="2"/>
        <v>6766.0823999999993</v>
      </c>
      <c r="H15" s="6">
        <f t="shared" si="3"/>
        <v>81237.502500000002</v>
      </c>
      <c r="I15" s="6">
        <f t="shared" si="4"/>
        <v>11128.424999999999</v>
      </c>
      <c r="J15" s="6">
        <f t="shared" si="5"/>
        <v>1112.8425</v>
      </c>
      <c r="K15" s="3" t="s">
        <v>173</v>
      </c>
      <c r="L15" s="3" t="s">
        <v>176</v>
      </c>
    </row>
    <row r="16" spans="1:12" x14ac:dyDescent="0.25">
      <c r="A16">
        <v>15</v>
      </c>
      <c r="B16" s="4" t="s">
        <v>14</v>
      </c>
      <c r="C16" s="3" t="s">
        <v>177</v>
      </c>
      <c r="D16" s="6">
        <v>151.58000000000001</v>
      </c>
      <c r="E16" s="6">
        <f t="shared" si="0"/>
        <v>159.15900000000002</v>
      </c>
      <c r="F16" s="6">
        <f t="shared" si="1"/>
        <v>2387.3850000000002</v>
      </c>
      <c r="G16" s="6">
        <f t="shared" si="2"/>
        <v>4838.4336000000003</v>
      </c>
      <c r="H16" s="6">
        <f t="shared" si="3"/>
        <v>58093.035000000011</v>
      </c>
      <c r="I16" s="6">
        <f t="shared" si="4"/>
        <v>7957.9500000000007</v>
      </c>
      <c r="J16" s="6">
        <f t="shared" si="5"/>
        <v>795.79500000000007</v>
      </c>
      <c r="K16" s="3" t="s">
        <v>178</v>
      </c>
      <c r="L16" s="3" t="s">
        <v>179</v>
      </c>
    </row>
    <row r="17" spans="1:12" x14ac:dyDescent="0.25">
      <c r="A17">
        <v>16</v>
      </c>
      <c r="B17" s="4" t="s">
        <v>15</v>
      </c>
      <c r="C17" s="3" t="s">
        <v>180</v>
      </c>
      <c r="D17" s="6">
        <v>197.2</v>
      </c>
      <c r="E17" s="6">
        <f t="shared" si="0"/>
        <v>207.06</v>
      </c>
      <c r="F17" s="6">
        <f t="shared" si="1"/>
        <v>3105.9</v>
      </c>
      <c r="G17" s="6">
        <f t="shared" si="2"/>
        <v>6294.6239999999998</v>
      </c>
      <c r="H17" s="6">
        <f t="shared" si="3"/>
        <v>75576.899999999994</v>
      </c>
      <c r="I17" s="6">
        <f t="shared" si="4"/>
        <v>10353</v>
      </c>
      <c r="J17" s="6">
        <f t="shared" si="5"/>
        <v>1035.3</v>
      </c>
      <c r="K17" s="3" t="s">
        <v>178</v>
      </c>
      <c r="L17" s="3" t="s">
        <v>181</v>
      </c>
    </row>
    <row r="18" spans="1:12" x14ac:dyDescent="0.25">
      <c r="A18">
        <v>17</v>
      </c>
      <c r="B18" s="4" t="s">
        <v>16</v>
      </c>
      <c r="C18" s="3" t="s">
        <v>182</v>
      </c>
      <c r="D18" s="6">
        <v>179.76</v>
      </c>
      <c r="E18" s="6">
        <f t="shared" si="0"/>
        <v>188.74799999999999</v>
      </c>
      <c r="F18" s="6">
        <f t="shared" si="1"/>
        <v>2831.22</v>
      </c>
      <c r="G18" s="6">
        <f t="shared" si="2"/>
        <v>5737.9391999999998</v>
      </c>
      <c r="H18" s="6">
        <f t="shared" si="3"/>
        <v>68893.01999999999</v>
      </c>
      <c r="I18" s="6">
        <f t="shared" si="4"/>
        <v>9437.4</v>
      </c>
      <c r="J18" s="6">
        <f t="shared" si="5"/>
        <v>943.73999999999978</v>
      </c>
      <c r="K18" s="3" t="s">
        <v>178</v>
      </c>
      <c r="L18" s="3" t="s">
        <v>183</v>
      </c>
    </row>
    <row r="19" spans="1:12" x14ac:dyDescent="0.25">
      <c r="A19">
        <v>18</v>
      </c>
      <c r="B19" s="4" t="s">
        <v>17</v>
      </c>
      <c r="C19" s="3" t="s">
        <v>184</v>
      </c>
      <c r="D19" s="6">
        <v>434.83</v>
      </c>
      <c r="E19" s="6">
        <f t="shared" si="0"/>
        <v>456.57150000000001</v>
      </c>
      <c r="F19" s="6">
        <f t="shared" si="1"/>
        <v>6848.5725000000002</v>
      </c>
      <c r="G19" s="6">
        <f t="shared" si="2"/>
        <v>13879.7736</v>
      </c>
      <c r="H19" s="6">
        <f t="shared" si="3"/>
        <v>166648.5975</v>
      </c>
      <c r="I19" s="6">
        <f t="shared" si="4"/>
        <v>22828.575000000001</v>
      </c>
      <c r="J19" s="6">
        <f t="shared" si="5"/>
        <v>2282.8575000000001</v>
      </c>
      <c r="K19" s="3" t="s">
        <v>185</v>
      </c>
      <c r="L19" s="3" t="s">
        <v>186</v>
      </c>
    </row>
    <row r="20" spans="1:12" x14ac:dyDescent="0.25">
      <c r="A20">
        <v>19</v>
      </c>
      <c r="B20" s="4" t="s">
        <v>18</v>
      </c>
      <c r="C20" s="3" t="s">
        <v>187</v>
      </c>
      <c r="D20" s="6">
        <v>504.27</v>
      </c>
      <c r="E20" s="6">
        <f t="shared" si="0"/>
        <v>529.48349999999994</v>
      </c>
      <c r="F20" s="6">
        <f t="shared" si="1"/>
        <v>7942.2524999999987</v>
      </c>
      <c r="G20" s="6">
        <f t="shared" si="2"/>
        <v>16096.298399999998</v>
      </c>
      <c r="H20" s="6">
        <f t="shared" si="3"/>
        <v>193261.47749999998</v>
      </c>
      <c r="I20" s="6">
        <f t="shared" si="4"/>
        <v>26474.174999999996</v>
      </c>
      <c r="J20" s="6">
        <f t="shared" si="5"/>
        <v>2647.4174999999996</v>
      </c>
      <c r="K20" s="3" t="s">
        <v>188</v>
      </c>
      <c r="L20" s="3" t="s">
        <v>189</v>
      </c>
    </row>
    <row r="21" spans="1:12" x14ac:dyDescent="0.25">
      <c r="A21">
        <v>20</v>
      </c>
      <c r="B21" s="4" t="s">
        <v>19</v>
      </c>
      <c r="C21" s="3" t="s">
        <v>190</v>
      </c>
      <c r="D21" s="6">
        <v>131.66999999999999</v>
      </c>
      <c r="E21" s="6">
        <f t="shared" si="0"/>
        <v>138.25349999999997</v>
      </c>
      <c r="F21" s="6">
        <f t="shared" si="1"/>
        <v>2073.8024999999998</v>
      </c>
      <c r="G21" s="6">
        <f t="shared" si="2"/>
        <v>4202.9063999999989</v>
      </c>
      <c r="H21" s="6">
        <f t="shared" si="3"/>
        <v>50462.527499999989</v>
      </c>
      <c r="I21" s="6">
        <f t="shared" si="4"/>
        <v>6912.6749999999984</v>
      </c>
      <c r="J21" s="6">
        <f t="shared" si="5"/>
        <v>691.26749999999981</v>
      </c>
      <c r="K21" s="3" t="s">
        <v>191</v>
      </c>
      <c r="L21" s="3" t="s">
        <v>192</v>
      </c>
    </row>
    <row r="22" spans="1:12" x14ac:dyDescent="0.25">
      <c r="A22">
        <v>21</v>
      </c>
      <c r="B22" s="4" t="s">
        <v>20</v>
      </c>
      <c r="C22" s="3" t="s">
        <v>193</v>
      </c>
      <c r="D22" s="6">
        <v>136.94</v>
      </c>
      <c r="E22" s="6">
        <f t="shared" si="0"/>
        <v>143.78700000000001</v>
      </c>
      <c r="F22" s="6">
        <f t="shared" si="1"/>
        <v>2156.8050000000003</v>
      </c>
      <c r="G22" s="6">
        <f t="shared" si="2"/>
        <v>4371.1247999999996</v>
      </c>
      <c r="H22" s="6">
        <f t="shared" si="3"/>
        <v>52482.255000000005</v>
      </c>
      <c r="I22" s="6">
        <f t="shared" si="4"/>
        <v>7189.35</v>
      </c>
      <c r="J22" s="6">
        <f t="shared" si="5"/>
        <v>718.93499999999995</v>
      </c>
      <c r="K22" s="3" t="s">
        <v>191</v>
      </c>
      <c r="L22" s="3" t="s">
        <v>192</v>
      </c>
    </row>
    <row r="23" spans="1:12" x14ac:dyDescent="0.25">
      <c r="A23">
        <v>22</v>
      </c>
      <c r="B23" s="4" t="s">
        <v>21</v>
      </c>
      <c r="C23" s="3" t="s">
        <v>194</v>
      </c>
      <c r="D23" s="6">
        <v>114.66</v>
      </c>
      <c r="E23" s="6">
        <f t="shared" si="0"/>
        <v>120.393</v>
      </c>
      <c r="F23" s="6">
        <f t="shared" si="1"/>
        <v>1805.895</v>
      </c>
      <c r="G23" s="6">
        <f t="shared" si="2"/>
        <v>3659.9472000000001</v>
      </c>
      <c r="H23" s="6">
        <f t="shared" si="3"/>
        <v>43943.445</v>
      </c>
      <c r="I23" s="6">
        <f t="shared" si="4"/>
        <v>6019.65</v>
      </c>
      <c r="J23" s="6">
        <f t="shared" si="5"/>
        <v>601.96499999999992</v>
      </c>
      <c r="K23" s="3" t="s">
        <v>191</v>
      </c>
      <c r="L23" s="3" t="s">
        <v>195</v>
      </c>
    </row>
    <row r="24" spans="1:12" x14ac:dyDescent="0.25">
      <c r="A24">
        <v>23</v>
      </c>
      <c r="B24" s="4" t="s">
        <v>22</v>
      </c>
      <c r="C24" s="3" t="s">
        <v>196</v>
      </c>
      <c r="D24" s="6">
        <v>152.21</v>
      </c>
      <c r="E24" s="6">
        <f t="shared" si="0"/>
        <v>159.82050000000001</v>
      </c>
      <c r="F24" s="6">
        <f t="shared" si="1"/>
        <v>2397.3075000000003</v>
      </c>
      <c r="G24" s="6">
        <f t="shared" si="2"/>
        <v>4858.5432000000001</v>
      </c>
      <c r="H24" s="6">
        <f t="shared" si="3"/>
        <v>58334.482500000006</v>
      </c>
      <c r="I24" s="6">
        <f t="shared" si="4"/>
        <v>7991.0250000000005</v>
      </c>
      <c r="J24" s="6">
        <f t="shared" si="5"/>
        <v>799.10250000000008</v>
      </c>
      <c r="K24" s="3" t="s">
        <v>191</v>
      </c>
      <c r="L24" s="3" t="s">
        <v>197</v>
      </c>
    </row>
    <row r="25" spans="1:12" x14ac:dyDescent="0.25">
      <c r="A25">
        <v>24</v>
      </c>
      <c r="B25" s="4" t="s">
        <v>23</v>
      </c>
      <c r="C25" s="3" t="s">
        <v>198</v>
      </c>
      <c r="D25" s="6">
        <v>151.61000000000001</v>
      </c>
      <c r="E25" s="6">
        <f t="shared" si="0"/>
        <v>159.19050000000001</v>
      </c>
      <c r="F25" s="6">
        <f t="shared" si="1"/>
        <v>2387.8575000000001</v>
      </c>
      <c r="G25" s="6">
        <f t="shared" si="2"/>
        <v>4839.3912</v>
      </c>
      <c r="H25" s="6">
        <f t="shared" si="3"/>
        <v>58104.532500000008</v>
      </c>
      <c r="I25" s="6">
        <f t="shared" si="4"/>
        <v>7959.5250000000005</v>
      </c>
      <c r="J25" s="6">
        <f t="shared" si="5"/>
        <v>795.95249999999999</v>
      </c>
      <c r="K25" s="3" t="s">
        <v>191</v>
      </c>
      <c r="L25" s="3" t="s">
        <v>199</v>
      </c>
    </row>
    <row r="26" spans="1:12" x14ac:dyDescent="0.25">
      <c r="A26">
        <v>25</v>
      </c>
      <c r="B26" s="4" t="s">
        <v>24</v>
      </c>
      <c r="C26" s="3" t="s">
        <v>200</v>
      </c>
      <c r="D26" s="6">
        <v>136.94</v>
      </c>
      <c r="E26" s="6">
        <f t="shared" si="0"/>
        <v>143.78700000000001</v>
      </c>
      <c r="F26" s="6">
        <f t="shared" si="1"/>
        <v>2156.8050000000003</v>
      </c>
      <c r="G26" s="6">
        <f t="shared" si="2"/>
        <v>4371.1247999999996</v>
      </c>
      <c r="H26" s="6">
        <f t="shared" si="3"/>
        <v>52482.255000000005</v>
      </c>
      <c r="I26" s="6">
        <f t="shared" si="4"/>
        <v>7189.35</v>
      </c>
      <c r="J26" s="6">
        <f t="shared" si="5"/>
        <v>718.93499999999995</v>
      </c>
      <c r="K26" s="3" t="s">
        <v>191</v>
      </c>
      <c r="L26" s="3" t="s">
        <v>192</v>
      </c>
    </row>
    <row r="27" spans="1:12" x14ac:dyDescent="0.25">
      <c r="A27">
        <v>26</v>
      </c>
      <c r="B27" s="4" t="s">
        <v>25</v>
      </c>
      <c r="C27" s="3" t="s">
        <v>201</v>
      </c>
      <c r="D27" s="6">
        <v>151.61000000000001</v>
      </c>
      <c r="E27" s="6">
        <f t="shared" si="0"/>
        <v>159.19050000000001</v>
      </c>
      <c r="F27" s="6">
        <f t="shared" si="1"/>
        <v>2387.8575000000001</v>
      </c>
      <c r="G27" s="6">
        <f t="shared" si="2"/>
        <v>4839.3912</v>
      </c>
      <c r="H27" s="6">
        <f t="shared" si="3"/>
        <v>58104.532500000008</v>
      </c>
      <c r="I27" s="6">
        <f t="shared" si="4"/>
        <v>7959.5250000000005</v>
      </c>
      <c r="J27" s="6">
        <f t="shared" si="5"/>
        <v>795.95249999999999</v>
      </c>
      <c r="K27" s="3" t="s">
        <v>191</v>
      </c>
      <c r="L27" s="3" t="s">
        <v>199</v>
      </c>
    </row>
    <row r="28" spans="1:12" x14ac:dyDescent="0.25">
      <c r="A28">
        <v>27</v>
      </c>
      <c r="B28" s="4" t="s">
        <v>26</v>
      </c>
      <c r="C28" s="3" t="s">
        <v>202</v>
      </c>
      <c r="D28" s="6">
        <v>253.08</v>
      </c>
      <c r="E28" s="6">
        <f t="shared" si="0"/>
        <v>265.73400000000004</v>
      </c>
      <c r="F28" s="6">
        <f t="shared" si="1"/>
        <v>3986.0100000000007</v>
      </c>
      <c r="G28" s="6">
        <f t="shared" si="2"/>
        <v>8078.3136000000004</v>
      </c>
      <c r="H28" s="6">
        <f t="shared" si="3"/>
        <v>96992.910000000018</v>
      </c>
      <c r="I28" s="6">
        <f t="shared" si="4"/>
        <v>13286.700000000003</v>
      </c>
      <c r="J28" s="6">
        <f t="shared" si="5"/>
        <v>1328.67</v>
      </c>
      <c r="K28" s="3" t="s">
        <v>161</v>
      </c>
      <c r="L28" s="3" t="s">
        <v>203</v>
      </c>
    </row>
    <row r="29" spans="1:12" x14ac:dyDescent="0.25">
      <c r="A29">
        <v>28</v>
      </c>
      <c r="B29" s="4" t="s">
        <v>27</v>
      </c>
      <c r="C29" s="3" t="s">
        <v>204</v>
      </c>
      <c r="D29" s="6">
        <v>203.83</v>
      </c>
      <c r="E29" s="6">
        <f t="shared" si="0"/>
        <v>214.0215</v>
      </c>
      <c r="F29" s="6">
        <f t="shared" si="1"/>
        <v>3210.3225000000002</v>
      </c>
      <c r="G29" s="6">
        <f t="shared" si="2"/>
        <v>6506.2536</v>
      </c>
      <c r="H29" s="6">
        <f t="shared" si="3"/>
        <v>78117.847500000003</v>
      </c>
      <c r="I29" s="6">
        <f t="shared" si="4"/>
        <v>10701.075000000001</v>
      </c>
      <c r="J29" s="6">
        <f t="shared" si="5"/>
        <v>1070.1075000000001</v>
      </c>
      <c r="K29" s="3" t="s">
        <v>161</v>
      </c>
      <c r="L29" s="3" t="s">
        <v>205</v>
      </c>
    </row>
    <row r="30" spans="1:12" x14ac:dyDescent="0.25">
      <c r="A30">
        <v>29</v>
      </c>
      <c r="B30" s="4" t="s">
        <v>28</v>
      </c>
      <c r="C30" s="3" t="s">
        <v>206</v>
      </c>
      <c r="D30" s="6">
        <v>211.97</v>
      </c>
      <c r="E30" s="6">
        <f t="shared" si="0"/>
        <v>222.5685</v>
      </c>
      <c r="F30" s="6">
        <f t="shared" si="1"/>
        <v>3338.5275000000001</v>
      </c>
      <c r="G30" s="6">
        <f t="shared" si="2"/>
        <v>6766.0823999999993</v>
      </c>
      <c r="H30" s="6">
        <f t="shared" si="3"/>
        <v>81237.502500000002</v>
      </c>
      <c r="I30" s="6">
        <f t="shared" si="4"/>
        <v>11128.424999999999</v>
      </c>
      <c r="J30" s="6">
        <f t="shared" si="5"/>
        <v>1112.8425</v>
      </c>
      <c r="K30" s="3" t="s">
        <v>155</v>
      </c>
      <c r="L30" s="3" t="s">
        <v>207</v>
      </c>
    </row>
    <row r="31" spans="1:12" x14ac:dyDescent="0.25">
      <c r="A31">
        <v>30</v>
      </c>
      <c r="B31" s="4" t="s">
        <v>29</v>
      </c>
      <c r="C31" s="3" t="s">
        <v>208</v>
      </c>
      <c r="D31" s="6">
        <v>166.01</v>
      </c>
      <c r="E31" s="6">
        <f t="shared" si="0"/>
        <v>174.31049999999999</v>
      </c>
      <c r="F31" s="6">
        <f t="shared" si="1"/>
        <v>2614.6574999999998</v>
      </c>
      <c r="G31" s="6">
        <f t="shared" si="2"/>
        <v>5299.0391999999993</v>
      </c>
      <c r="H31" s="6">
        <f t="shared" si="3"/>
        <v>63623.332499999997</v>
      </c>
      <c r="I31" s="6">
        <f t="shared" si="4"/>
        <v>8715.5249999999996</v>
      </c>
      <c r="J31" s="6">
        <f t="shared" si="5"/>
        <v>871.5524999999999</v>
      </c>
      <c r="K31" s="3" t="s">
        <v>161</v>
      </c>
      <c r="L31" s="3" t="s">
        <v>207</v>
      </c>
    </row>
    <row r="32" spans="1:12" x14ac:dyDescent="0.25">
      <c r="A32">
        <v>31</v>
      </c>
      <c r="B32" s="4" t="s">
        <v>30</v>
      </c>
      <c r="C32" s="3" t="s">
        <v>209</v>
      </c>
      <c r="D32" s="6">
        <v>211.97</v>
      </c>
      <c r="E32" s="6">
        <f t="shared" si="0"/>
        <v>222.5685</v>
      </c>
      <c r="F32" s="6">
        <f t="shared" si="1"/>
        <v>3338.5275000000001</v>
      </c>
      <c r="G32" s="6">
        <f t="shared" si="2"/>
        <v>6766.0823999999993</v>
      </c>
      <c r="H32" s="6">
        <f t="shared" si="3"/>
        <v>81237.502500000002</v>
      </c>
      <c r="I32" s="6">
        <f t="shared" si="4"/>
        <v>11128.424999999999</v>
      </c>
      <c r="J32" s="6">
        <f t="shared" si="5"/>
        <v>1112.8425</v>
      </c>
      <c r="K32" s="3" t="s">
        <v>161</v>
      </c>
      <c r="L32" s="3" t="s">
        <v>210</v>
      </c>
    </row>
    <row r="33" spans="1:12" x14ac:dyDescent="0.25">
      <c r="A33">
        <v>32</v>
      </c>
      <c r="B33" s="4" t="s">
        <v>31</v>
      </c>
      <c r="C33" s="3" t="s">
        <v>211</v>
      </c>
      <c r="D33" s="6">
        <v>159.11000000000001</v>
      </c>
      <c r="E33" s="6">
        <f t="shared" si="0"/>
        <v>167.06550000000001</v>
      </c>
      <c r="F33" s="6">
        <f t="shared" si="1"/>
        <v>2505.9825000000001</v>
      </c>
      <c r="G33" s="6">
        <f t="shared" si="2"/>
        <v>5078.7912000000006</v>
      </c>
      <c r="H33" s="6">
        <f t="shared" si="3"/>
        <v>60978.907500000008</v>
      </c>
      <c r="I33" s="6">
        <f t="shared" si="4"/>
        <v>8353.2750000000015</v>
      </c>
      <c r="J33" s="6">
        <f t="shared" si="5"/>
        <v>835.32749999999999</v>
      </c>
      <c r="K33" s="3" t="s">
        <v>212</v>
      </c>
      <c r="L33" s="3" t="s">
        <v>207</v>
      </c>
    </row>
    <row r="34" spans="1:12" x14ac:dyDescent="0.25">
      <c r="A34">
        <v>33</v>
      </c>
      <c r="B34" s="4" t="s">
        <v>32</v>
      </c>
      <c r="C34" s="3" t="s">
        <v>213</v>
      </c>
      <c r="D34" s="6">
        <v>196.32</v>
      </c>
      <c r="E34" s="6">
        <f t="shared" ref="E34:E65" si="6">+D34*5%+D34</f>
        <v>206.136</v>
      </c>
      <c r="F34" s="6">
        <f t="shared" ref="F34:F65" si="7">+E34*15</f>
        <v>3092.04</v>
      </c>
      <c r="G34" s="6">
        <f t="shared" ref="G34:G65" si="8">+E34*30.4</f>
        <v>6266.5343999999996</v>
      </c>
      <c r="H34" s="6">
        <f t="shared" ref="H34:H65" si="9">+E34*365</f>
        <v>75239.64</v>
      </c>
      <c r="I34" s="6">
        <f t="shared" ref="I34:I65" si="10">+E34*50</f>
        <v>10306.799999999999</v>
      </c>
      <c r="J34" s="6">
        <f t="shared" ref="J34:J65" si="11">0.0547945205479452*0.25*E34*365</f>
        <v>1030.68</v>
      </c>
      <c r="K34" s="3" t="s">
        <v>214</v>
      </c>
      <c r="L34" s="3" t="s">
        <v>215</v>
      </c>
    </row>
    <row r="35" spans="1:12" x14ac:dyDescent="0.25">
      <c r="A35">
        <v>34</v>
      </c>
      <c r="B35" s="4" t="s">
        <v>33</v>
      </c>
      <c r="C35" s="3" t="s">
        <v>216</v>
      </c>
      <c r="D35" s="6">
        <v>211.97</v>
      </c>
      <c r="E35" s="6">
        <f t="shared" si="6"/>
        <v>222.5685</v>
      </c>
      <c r="F35" s="6">
        <f t="shared" si="7"/>
        <v>3338.5275000000001</v>
      </c>
      <c r="G35" s="6">
        <f t="shared" si="8"/>
        <v>6766.0823999999993</v>
      </c>
      <c r="H35" s="6">
        <f t="shared" si="9"/>
        <v>81237.502500000002</v>
      </c>
      <c r="I35" s="6">
        <f t="shared" si="10"/>
        <v>11128.424999999999</v>
      </c>
      <c r="J35" s="6">
        <f t="shared" si="11"/>
        <v>1112.8425</v>
      </c>
      <c r="K35" s="3" t="s">
        <v>214</v>
      </c>
      <c r="L35" s="3" t="s">
        <v>217</v>
      </c>
    </row>
    <row r="36" spans="1:12" x14ac:dyDescent="0.25">
      <c r="A36">
        <v>35</v>
      </c>
      <c r="B36" s="4" t="s">
        <v>34</v>
      </c>
      <c r="C36" s="3" t="s">
        <v>218</v>
      </c>
      <c r="D36" s="6">
        <v>494.92</v>
      </c>
      <c r="E36" s="6">
        <f t="shared" si="6"/>
        <v>519.66600000000005</v>
      </c>
      <c r="F36" s="6">
        <f t="shared" si="7"/>
        <v>7794.9900000000007</v>
      </c>
      <c r="G36" s="6">
        <f t="shared" si="8"/>
        <v>15797.8464</v>
      </c>
      <c r="H36" s="6">
        <f t="shared" si="9"/>
        <v>189678.09000000003</v>
      </c>
      <c r="I36" s="6">
        <f t="shared" si="10"/>
        <v>25983.300000000003</v>
      </c>
      <c r="J36" s="6">
        <f t="shared" si="11"/>
        <v>2598.33</v>
      </c>
      <c r="K36" s="3" t="s">
        <v>185</v>
      </c>
      <c r="L36" s="3" t="s">
        <v>219</v>
      </c>
    </row>
    <row r="37" spans="1:12" x14ac:dyDescent="0.25">
      <c r="A37">
        <v>36</v>
      </c>
      <c r="B37" s="4" t="s">
        <v>35</v>
      </c>
      <c r="C37" s="3" t="s">
        <v>220</v>
      </c>
      <c r="D37" s="6">
        <v>158</v>
      </c>
      <c r="E37" s="6">
        <f t="shared" si="6"/>
        <v>165.9</v>
      </c>
      <c r="F37" s="6">
        <f t="shared" si="7"/>
        <v>2488.5</v>
      </c>
      <c r="G37" s="6">
        <f t="shared" si="8"/>
        <v>5043.3599999999997</v>
      </c>
      <c r="H37" s="6">
        <f t="shared" si="9"/>
        <v>60553.5</v>
      </c>
      <c r="I37" s="6">
        <f t="shared" si="10"/>
        <v>8295</v>
      </c>
      <c r="J37" s="6">
        <f t="shared" si="11"/>
        <v>829.50000000000011</v>
      </c>
      <c r="K37" s="3" t="s">
        <v>221</v>
      </c>
      <c r="L37" s="3" t="s">
        <v>222</v>
      </c>
    </row>
    <row r="38" spans="1:12" x14ac:dyDescent="0.25">
      <c r="A38">
        <v>37</v>
      </c>
      <c r="B38" s="4" t="s">
        <v>37</v>
      </c>
      <c r="C38" s="3" t="s">
        <v>225</v>
      </c>
      <c r="D38" s="6">
        <v>1711.32</v>
      </c>
      <c r="E38" s="6">
        <v>1711.32</v>
      </c>
      <c r="F38" s="6">
        <f t="shared" si="7"/>
        <v>25669.8</v>
      </c>
      <c r="G38" s="6">
        <f t="shared" si="8"/>
        <v>52024.127999999997</v>
      </c>
      <c r="H38" s="6">
        <f t="shared" si="9"/>
        <v>624631.79999999993</v>
      </c>
      <c r="I38" s="6">
        <f t="shared" si="10"/>
        <v>85566</v>
      </c>
      <c r="J38" s="6">
        <f t="shared" si="11"/>
        <v>8556.5999999999985</v>
      </c>
      <c r="K38" s="3" t="s">
        <v>226</v>
      </c>
      <c r="L38" s="3" t="s">
        <v>227</v>
      </c>
    </row>
    <row r="39" spans="1:12" x14ac:dyDescent="0.25">
      <c r="A39">
        <v>38</v>
      </c>
      <c r="B39" s="4" t="s">
        <v>38</v>
      </c>
      <c r="C39" s="3" t="s">
        <v>228</v>
      </c>
      <c r="D39" s="6">
        <v>226.16</v>
      </c>
      <c r="E39" s="6">
        <f t="shared" si="6"/>
        <v>237.46799999999999</v>
      </c>
      <c r="F39" s="6">
        <f t="shared" si="7"/>
        <v>3562.02</v>
      </c>
      <c r="G39" s="6">
        <f t="shared" si="8"/>
        <v>7219.0271999999995</v>
      </c>
      <c r="H39" s="6">
        <f t="shared" si="9"/>
        <v>86675.819999999992</v>
      </c>
      <c r="I39" s="6">
        <f t="shared" si="10"/>
        <v>11873.4</v>
      </c>
      <c r="J39" s="6">
        <f t="shared" si="11"/>
        <v>1187.3399999999999</v>
      </c>
      <c r="K39" s="3" t="s">
        <v>229</v>
      </c>
      <c r="L39" s="3" t="s">
        <v>230</v>
      </c>
    </row>
    <row r="40" spans="1:12" x14ac:dyDescent="0.25">
      <c r="A40">
        <v>39</v>
      </c>
      <c r="B40" s="4" t="s">
        <v>39</v>
      </c>
      <c r="C40" s="3" t="s">
        <v>231</v>
      </c>
      <c r="D40" s="6">
        <v>256.36</v>
      </c>
      <c r="E40" s="6">
        <f t="shared" si="6"/>
        <v>269.178</v>
      </c>
      <c r="F40" s="6">
        <f t="shared" si="7"/>
        <v>4037.67</v>
      </c>
      <c r="G40" s="6">
        <f t="shared" si="8"/>
        <v>8183.0111999999999</v>
      </c>
      <c r="H40" s="6">
        <f t="shared" si="9"/>
        <v>98249.97</v>
      </c>
      <c r="I40" s="6">
        <f t="shared" si="10"/>
        <v>13458.9</v>
      </c>
      <c r="J40" s="6">
        <f t="shared" si="11"/>
        <v>1345.8899999999999</v>
      </c>
      <c r="K40" s="3" t="s">
        <v>155</v>
      </c>
      <c r="L40" s="3" t="s">
        <v>158</v>
      </c>
    </row>
    <row r="41" spans="1:12" x14ac:dyDescent="0.25">
      <c r="A41">
        <v>40</v>
      </c>
      <c r="B41" s="4" t="s">
        <v>40</v>
      </c>
      <c r="C41" s="3" t="s">
        <v>232</v>
      </c>
      <c r="D41" s="6">
        <v>256.36</v>
      </c>
      <c r="E41" s="6">
        <f t="shared" si="6"/>
        <v>269.178</v>
      </c>
      <c r="F41" s="6">
        <f t="shared" si="7"/>
        <v>4037.67</v>
      </c>
      <c r="G41" s="6">
        <f t="shared" si="8"/>
        <v>8183.0111999999999</v>
      </c>
      <c r="H41" s="6">
        <f t="shared" si="9"/>
        <v>98249.97</v>
      </c>
      <c r="I41" s="6">
        <f t="shared" si="10"/>
        <v>13458.9</v>
      </c>
      <c r="J41" s="6">
        <f t="shared" si="11"/>
        <v>1345.8899999999999</v>
      </c>
      <c r="K41" s="3" t="s">
        <v>161</v>
      </c>
      <c r="L41" s="3" t="s">
        <v>233</v>
      </c>
    </row>
    <row r="42" spans="1:12" x14ac:dyDescent="0.25">
      <c r="A42">
        <v>41</v>
      </c>
      <c r="B42" s="4" t="s">
        <v>41</v>
      </c>
      <c r="C42" s="3" t="s">
        <v>234</v>
      </c>
      <c r="D42" s="6">
        <v>211.95</v>
      </c>
      <c r="E42" s="6">
        <f t="shared" si="6"/>
        <v>222.54749999999999</v>
      </c>
      <c r="F42" s="6">
        <f t="shared" si="7"/>
        <v>3338.2124999999996</v>
      </c>
      <c r="G42" s="6">
        <f t="shared" si="8"/>
        <v>6765.4439999999995</v>
      </c>
      <c r="H42" s="6">
        <f t="shared" si="9"/>
        <v>81229.837499999994</v>
      </c>
      <c r="I42" s="6">
        <f t="shared" si="10"/>
        <v>11127.375</v>
      </c>
      <c r="J42" s="6">
        <f t="shared" si="11"/>
        <v>1112.7374999999997</v>
      </c>
      <c r="K42" s="3" t="s">
        <v>235</v>
      </c>
      <c r="L42" s="3" t="s">
        <v>230</v>
      </c>
    </row>
    <row r="43" spans="1:12" x14ac:dyDescent="0.25">
      <c r="A43">
        <v>42</v>
      </c>
      <c r="B43" s="4" t="s">
        <v>42</v>
      </c>
      <c r="C43" s="3" t="s">
        <v>236</v>
      </c>
      <c r="D43" s="6">
        <v>211.97</v>
      </c>
      <c r="E43" s="6">
        <f t="shared" si="6"/>
        <v>222.5685</v>
      </c>
      <c r="F43" s="6">
        <f t="shared" si="7"/>
        <v>3338.5275000000001</v>
      </c>
      <c r="G43" s="6">
        <f t="shared" si="8"/>
        <v>6766.0823999999993</v>
      </c>
      <c r="H43" s="6">
        <f t="shared" si="9"/>
        <v>81237.502500000002</v>
      </c>
      <c r="I43" s="6">
        <f t="shared" si="10"/>
        <v>11128.424999999999</v>
      </c>
      <c r="J43" s="6">
        <f t="shared" si="11"/>
        <v>1112.8425</v>
      </c>
      <c r="K43" s="3" t="s">
        <v>155</v>
      </c>
      <c r="L43" s="3" t="s">
        <v>230</v>
      </c>
    </row>
    <row r="44" spans="1:12" x14ac:dyDescent="0.25">
      <c r="A44">
        <v>43</v>
      </c>
      <c r="B44" s="4" t="s">
        <v>43</v>
      </c>
      <c r="C44" s="3" t="s">
        <v>237</v>
      </c>
      <c r="D44" s="6">
        <v>211.96</v>
      </c>
      <c r="E44" s="6">
        <f t="shared" si="6"/>
        <v>222.55800000000002</v>
      </c>
      <c r="F44" s="6">
        <f t="shared" si="7"/>
        <v>3338.3700000000003</v>
      </c>
      <c r="G44" s="6">
        <f t="shared" si="8"/>
        <v>6765.7632000000003</v>
      </c>
      <c r="H44" s="6">
        <f t="shared" si="9"/>
        <v>81233.670000000013</v>
      </c>
      <c r="I44" s="6">
        <f t="shared" si="10"/>
        <v>11127.900000000001</v>
      </c>
      <c r="J44" s="6">
        <f t="shared" si="11"/>
        <v>1112.79</v>
      </c>
      <c r="K44" s="3" t="s">
        <v>214</v>
      </c>
      <c r="L44" s="3" t="s">
        <v>238</v>
      </c>
    </row>
    <row r="45" spans="1:12" x14ac:dyDescent="0.25">
      <c r="A45">
        <v>44</v>
      </c>
      <c r="B45" s="4" t="s">
        <v>44</v>
      </c>
      <c r="C45" s="3" t="s">
        <v>239</v>
      </c>
      <c r="D45" s="6">
        <v>203.87</v>
      </c>
      <c r="E45" s="6">
        <v>219.06</v>
      </c>
      <c r="F45" s="6">
        <f t="shared" si="7"/>
        <v>3285.9</v>
      </c>
      <c r="G45" s="6">
        <f t="shared" si="8"/>
        <v>6659.424</v>
      </c>
      <c r="H45" s="6">
        <f t="shared" si="9"/>
        <v>79956.899999999994</v>
      </c>
      <c r="I45" s="6">
        <f t="shared" si="10"/>
        <v>10953</v>
      </c>
      <c r="J45" s="6">
        <f t="shared" si="11"/>
        <v>1095.3</v>
      </c>
      <c r="K45" s="3" t="s">
        <v>226</v>
      </c>
      <c r="L45" s="3" t="s">
        <v>222</v>
      </c>
    </row>
    <row r="46" spans="1:12" x14ac:dyDescent="0.25">
      <c r="A46">
        <v>45</v>
      </c>
      <c r="B46" s="4" t="s">
        <v>45</v>
      </c>
      <c r="C46" s="3" t="s">
        <v>240</v>
      </c>
      <c r="D46" s="6">
        <v>240.22</v>
      </c>
      <c r="E46" s="6">
        <f t="shared" si="6"/>
        <v>252.23099999999999</v>
      </c>
      <c r="F46" s="6">
        <f t="shared" si="7"/>
        <v>3783.4650000000001</v>
      </c>
      <c r="G46" s="6">
        <f t="shared" si="8"/>
        <v>7667.8223999999991</v>
      </c>
      <c r="H46" s="6">
        <f t="shared" si="9"/>
        <v>92064.315000000002</v>
      </c>
      <c r="I46" s="6">
        <f t="shared" si="10"/>
        <v>12611.55</v>
      </c>
      <c r="J46" s="6">
        <f t="shared" si="11"/>
        <v>1261.155</v>
      </c>
      <c r="K46" s="3" t="s">
        <v>235</v>
      </c>
      <c r="L46" s="3" t="s">
        <v>241</v>
      </c>
    </row>
    <row r="47" spans="1:12" x14ac:dyDescent="0.25">
      <c r="A47">
        <v>46</v>
      </c>
      <c r="B47" s="4" t="s">
        <v>46</v>
      </c>
      <c r="C47" s="3" t="s">
        <v>242</v>
      </c>
      <c r="D47" s="6">
        <v>222.6</v>
      </c>
      <c r="E47" s="6">
        <f t="shared" si="6"/>
        <v>233.73</v>
      </c>
      <c r="F47" s="6">
        <f t="shared" si="7"/>
        <v>3505.95</v>
      </c>
      <c r="G47" s="6">
        <f t="shared" si="8"/>
        <v>7105.3919999999989</v>
      </c>
      <c r="H47" s="6">
        <f t="shared" si="9"/>
        <v>85311.45</v>
      </c>
      <c r="I47" s="6">
        <f t="shared" si="10"/>
        <v>11686.5</v>
      </c>
      <c r="J47" s="6">
        <f t="shared" si="11"/>
        <v>1168.6499999999999</v>
      </c>
      <c r="K47" s="3" t="s">
        <v>185</v>
      </c>
      <c r="L47" s="3" t="s">
        <v>243</v>
      </c>
    </row>
    <row r="48" spans="1:12" x14ac:dyDescent="0.25">
      <c r="A48">
        <v>47</v>
      </c>
      <c r="B48" s="4" t="s">
        <v>47</v>
      </c>
      <c r="C48" s="3" t="s">
        <v>244</v>
      </c>
      <c r="D48" s="6">
        <v>327.11</v>
      </c>
      <c r="E48" s="6">
        <f t="shared" si="6"/>
        <v>343.46550000000002</v>
      </c>
      <c r="F48" s="6">
        <f t="shared" si="7"/>
        <v>5151.9825000000001</v>
      </c>
      <c r="G48" s="6">
        <f t="shared" si="8"/>
        <v>10441.351200000001</v>
      </c>
      <c r="H48" s="6">
        <f t="shared" si="9"/>
        <v>125364.9075</v>
      </c>
      <c r="I48" s="6">
        <f t="shared" si="10"/>
        <v>17173.275000000001</v>
      </c>
      <c r="J48" s="6">
        <f t="shared" si="11"/>
        <v>1717.3274999999999</v>
      </c>
      <c r="K48" s="3" t="s">
        <v>245</v>
      </c>
      <c r="L48" s="3" t="s">
        <v>246</v>
      </c>
    </row>
    <row r="49" spans="1:12" x14ac:dyDescent="0.25">
      <c r="A49">
        <v>48</v>
      </c>
      <c r="B49" s="4" t="s">
        <v>49</v>
      </c>
      <c r="C49" s="3" t="s">
        <v>249</v>
      </c>
      <c r="D49" s="6">
        <v>281.39999999999998</v>
      </c>
      <c r="E49" s="6">
        <f t="shared" si="6"/>
        <v>295.46999999999997</v>
      </c>
      <c r="F49" s="6">
        <f t="shared" si="7"/>
        <v>4432.0499999999993</v>
      </c>
      <c r="G49" s="6">
        <f t="shared" si="8"/>
        <v>8982.2879999999986</v>
      </c>
      <c r="H49" s="6">
        <f t="shared" si="9"/>
        <v>107846.54999999999</v>
      </c>
      <c r="I49" s="6">
        <f t="shared" si="10"/>
        <v>14773.499999999998</v>
      </c>
      <c r="J49" s="6">
        <f t="shared" si="11"/>
        <v>1477.35</v>
      </c>
      <c r="K49" s="3" t="s">
        <v>250</v>
      </c>
      <c r="L49" s="3" t="s">
        <v>251</v>
      </c>
    </row>
    <row r="50" spans="1:12" x14ac:dyDescent="0.25">
      <c r="A50">
        <v>49</v>
      </c>
      <c r="B50" s="4" t="s">
        <v>50</v>
      </c>
      <c r="C50" s="3" t="s">
        <v>252</v>
      </c>
      <c r="D50" s="6">
        <v>425.04</v>
      </c>
      <c r="E50" s="6">
        <f t="shared" si="6"/>
        <v>446.29200000000003</v>
      </c>
      <c r="F50" s="6">
        <f t="shared" si="7"/>
        <v>6694.38</v>
      </c>
      <c r="G50" s="6">
        <f t="shared" si="8"/>
        <v>13567.2768</v>
      </c>
      <c r="H50" s="6">
        <f t="shared" si="9"/>
        <v>162896.58000000002</v>
      </c>
      <c r="I50" s="6">
        <f t="shared" si="10"/>
        <v>22314.600000000002</v>
      </c>
      <c r="J50" s="6">
        <f t="shared" si="11"/>
        <v>2231.46</v>
      </c>
      <c r="K50" s="3" t="s">
        <v>188</v>
      </c>
      <c r="L50" s="3" t="s">
        <v>253</v>
      </c>
    </row>
    <row r="51" spans="1:12" x14ac:dyDescent="0.25">
      <c r="A51">
        <v>50</v>
      </c>
      <c r="B51" s="4" t="s">
        <v>51</v>
      </c>
      <c r="C51" s="3" t="s">
        <v>254</v>
      </c>
      <c r="D51" s="6">
        <v>165.97</v>
      </c>
      <c r="E51" s="6">
        <f t="shared" si="6"/>
        <v>174.26849999999999</v>
      </c>
      <c r="F51" s="6">
        <f t="shared" si="7"/>
        <v>2614.0274999999997</v>
      </c>
      <c r="G51" s="6">
        <f t="shared" si="8"/>
        <v>5297.7623999999996</v>
      </c>
      <c r="H51" s="6">
        <f t="shared" si="9"/>
        <v>63608.002499999995</v>
      </c>
      <c r="I51" s="6">
        <f t="shared" si="10"/>
        <v>8713.4249999999993</v>
      </c>
      <c r="J51" s="6">
        <f t="shared" si="11"/>
        <v>871.34249999999986</v>
      </c>
      <c r="K51" s="3" t="s">
        <v>191</v>
      </c>
      <c r="L51" s="3" t="s">
        <v>255</v>
      </c>
    </row>
    <row r="52" spans="1:12" x14ac:dyDescent="0.25">
      <c r="A52">
        <v>51</v>
      </c>
      <c r="B52" s="4" t="s">
        <v>52</v>
      </c>
      <c r="C52" s="3" t="s">
        <v>256</v>
      </c>
      <c r="D52" s="6">
        <v>202.02</v>
      </c>
      <c r="E52" s="6">
        <f t="shared" si="6"/>
        <v>212.12100000000001</v>
      </c>
      <c r="F52" s="6">
        <f t="shared" si="7"/>
        <v>3181.8150000000001</v>
      </c>
      <c r="G52" s="6">
        <f t="shared" si="8"/>
        <v>6448.4784</v>
      </c>
      <c r="H52" s="6">
        <f t="shared" si="9"/>
        <v>77424.165000000008</v>
      </c>
      <c r="I52" s="6">
        <f t="shared" si="10"/>
        <v>10606.050000000001</v>
      </c>
      <c r="J52" s="6">
        <f t="shared" si="11"/>
        <v>1060.605</v>
      </c>
      <c r="K52" s="3" t="s">
        <v>170</v>
      </c>
      <c r="L52" s="3" t="s">
        <v>257</v>
      </c>
    </row>
    <row r="53" spans="1:12" x14ac:dyDescent="0.25">
      <c r="A53">
        <v>52</v>
      </c>
      <c r="B53" s="4" t="s">
        <v>53</v>
      </c>
      <c r="C53" s="3" t="s">
        <v>258</v>
      </c>
      <c r="D53" s="6">
        <v>538.59</v>
      </c>
      <c r="E53" s="6">
        <f t="shared" si="6"/>
        <v>565.51949999999999</v>
      </c>
      <c r="F53" s="6">
        <f t="shared" si="7"/>
        <v>8482.7924999999996</v>
      </c>
      <c r="G53" s="6">
        <f t="shared" si="8"/>
        <v>17191.792799999999</v>
      </c>
      <c r="H53" s="6">
        <f t="shared" si="9"/>
        <v>206414.61749999999</v>
      </c>
      <c r="I53" s="6">
        <f t="shared" si="10"/>
        <v>28275.974999999999</v>
      </c>
      <c r="J53" s="6">
        <f t="shared" si="11"/>
        <v>2827.5974999999999</v>
      </c>
      <c r="K53" s="3" t="s">
        <v>226</v>
      </c>
      <c r="L53" s="3" t="s">
        <v>259</v>
      </c>
    </row>
    <row r="54" spans="1:12" x14ac:dyDescent="0.25">
      <c r="A54">
        <v>53</v>
      </c>
      <c r="B54" s="4" t="s">
        <v>54</v>
      </c>
      <c r="C54" s="3" t="s">
        <v>260</v>
      </c>
      <c r="D54" s="6">
        <v>244.15</v>
      </c>
      <c r="E54" s="6">
        <f t="shared" si="6"/>
        <v>256.35750000000002</v>
      </c>
      <c r="F54" s="6">
        <f t="shared" si="7"/>
        <v>3845.3625000000002</v>
      </c>
      <c r="G54" s="6">
        <f t="shared" si="8"/>
        <v>7793.268</v>
      </c>
      <c r="H54" s="6">
        <f t="shared" si="9"/>
        <v>93570.487500000003</v>
      </c>
      <c r="I54" s="6">
        <f t="shared" si="10"/>
        <v>12817.875</v>
      </c>
      <c r="J54" s="6">
        <f t="shared" si="11"/>
        <v>1281.7874999999999</v>
      </c>
      <c r="K54" s="3" t="s">
        <v>155</v>
      </c>
      <c r="L54" s="3" t="s">
        <v>261</v>
      </c>
    </row>
    <row r="55" spans="1:12" x14ac:dyDescent="0.25">
      <c r="A55">
        <v>54</v>
      </c>
      <c r="B55" s="4" t="s">
        <v>55</v>
      </c>
      <c r="C55" s="3" t="s">
        <v>262</v>
      </c>
      <c r="D55" s="6">
        <v>1062.79</v>
      </c>
      <c r="E55" s="6">
        <v>1062.79</v>
      </c>
      <c r="F55" s="6">
        <f t="shared" si="7"/>
        <v>15941.849999999999</v>
      </c>
      <c r="G55" s="6">
        <f t="shared" si="8"/>
        <v>32308.815999999999</v>
      </c>
      <c r="H55" s="6">
        <f t="shared" si="9"/>
        <v>387918.35</v>
      </c>
      <c r="I55" s="6">
        <f t="shared" si="10"/>
        <v>53139.5</v>
      </c>
      <c r="J55" s="6">
        <f t="shared" si="11"/>
        <v>5313.9499999999989</v>
      </c>
      <c r="K55" s="3" t="s">
        <v>185</v>
      </c>
      <c r="L55" s="3" t="s">
        <v>263</v>
      </c>
    </row>
    <row r="56" spans="1:12" x14ac:dyDescent="0.25">
      <c r="A56">
        <v>55</v>
      </c>
      <c r="B56" s="4" t="s">
        <v>56</v>
      </c>
      <c r="C56" s="3" t="s">
        <v>264</v>
      </c>
      <c r="D56" s="6">
        <v>317.94</v>
      </c>
      <c r="E56" s="6">
        <f t="shared" si="6"/>
        <v>333.83699999999999</v>
      </c>
      <c r="F56" s="6"/>
      <c r="G56" s="6">
        <f t="shared" si="8"/>
        <v>10148.6448</v>
      </c>
      <c r="H56" s="6">
        <f t="shared" si="9"/>
        <v>121850.50499999999</v>
      </c>
      <c r="I56" s="6">
        <f t="shared" si="10"/>
        <v>16691.849999999999</v>
      </c>
      <c r="J56" s="6">
        <f t="shared" si="11"/>
        <v>1669.1849999999999</v>
      </c>
      <c r="K56" s="3" t="s">
        <v>245</v>
      </c>
      <c r="L56" s="3" t="s">
        <v>265</v>
      </c>
    </row>
    <row r="57" spans="1:12" x14ac:dyDescent="0.25">
      <c r="A57">
        <v>56</v>
      </c>
      <c r="B57" s="4" t="s">
        <v>57</v>
      </c>
      <c r="C57" s="3" t="s">
        <v>266</v>
      </c>
      <c r="D57" s="6">
        <v>176</v>
      </c>
      <c r="E57" s="6">
        <f t="shared" si="6"/>
        <v>184.8</v>
      </c>
      <c r="F57" s="6">
        <f t="shared" si="7"/>
        <v>2772</v>
      </c>
      <c r="G57" s="6">
        <f t="shared" si="8"/>
        <v>5617.92</v>
      </c>
      <c r="H57" s="6">
        <f t="shared" si="9"/>
        <v>67452</v>
      </c>
      <c r="I57" s="6">
        <f t="shared" si="10"/>
        <v>9240</v>
      </c>
      <c r="J57" s="6">
        <f t="shared" si="11"/>
        <v>923.99999999999989</v>
      </c>
      <c r="K57" s="3" t="s">
        <v>188</v>
      </c>
      <c r="L57" s="3" t="s">
        <v>267</v>
      </c>
    </row>
    <row r="58" spans="1:12" x14ac:dyDescent="0.25">
      <c r="A58">
        <v>58</v>
      </c>
      <c r="B58" s="4" t="s">
        <v>61</v>
      </c>
      <c r="C58" s="3" t="s">
        <v>273</v>
      </c>
      <c r="D58" s="6">
        <v>165.97</v>
      </c>
      <c r="E58" s="6">
        <f t="shared" si="6"/>
        <v>174.26849999999999</v>
      </c>
      <c r="F58" s="6">
        <f t="shared" si="7"/>
        <v>2614.0274999999997</v>
      </c>
      <c r="G58" s="6">
        <f t="shared" si="8"/>
        <v>5297.7623999999996</v>
      </c>
      <c r="H58" s="6">
        <f t="shared" si="9"/>
        <v>63608.002499999995</v>
      </c>
      <c r="I58" s="6">
        <f t="shared" si="10"/>
        <v>8713.4249999999993</v>
      </c>
      <c r="J58" s="6">
        <f t="shared" si="11"/>
        <v>871.34249999999986</v>
      </c>
      <c r="K58" s="3" t="s">
        <v>185</v>
      </c>
      <c r="L58" s="3" t="s">
        <v>222</v>
      </c>
    </row>
    <row r="59" spans="1:12" x14ac:dyDescent="0.25">
      <c r="A59">
        <v>59</v>
      </c>
      <c r="B59" s="4" t="s">
        <v>62</v>
      </c>
      <c r="C59" s="3" t="s">
        <v>274</v>
      </c>
      <c r="D59" s="6">
        <v>434.75</v>
      </c>
      <c r="E59" s="6">
        <f t="shared" si="6"/>
        <v>456.48750000000001</v>
      </c>
      <c r="F59" s="6">
        <f t="shared" si="7"/>
        <v>6847.3125</v>
      </c>
      <c r="G59" s="6">
        <f t="shared" si="8"/>
        <v>13877.22</v>
      </c>
      <c r="H59" s="6">
        <f t="shared" si="9"/>
        <v>166617.9375</v>
      </c>
      <c r="I59" s="6">
        <f t="shared" si="10"/>
        <v>22824.375</v>
      </c>
      <c r="J59" s="6">
        <f t="shared" si="11"/>
        <v>2282.4375</v>
      </c>
      <c r="K59" s="3" t="s">
        <v>275</v>
      </c>
      <c r="L59" s="3" t="s">
        <v>276</v>
      </c>
    </row>
    <row r="60" spans="1:12" x14ac:dyDescent="0.25">
      <c r="A60">
        <v>60</v>
      </c>
      <c r="B60" s="4" t="s">
        <v>65</v>
      </c>
      <c r="C60" s="3" t="s">
        <v>280</v>
      </c>
      <c r="D60" s="6">
        <v>165.97</v>
      </c>
      <c r="E60" s="6">
        <f t="shared" si="6"/>
        <v>174.26849999999999</v>
      </c>
      <c r="F60" s="6">
        <f t="shared" si="7"/>
        <v>2614.0274999999997</v>
      </c>
      <c r="G60" s="6">
        <f t="shared" si="8"/>
        <v>5297.7623999999996</v>
      </c>
      <c r="H60" s="6">
        <f t="shared" si="9"/>
        <v>63608.002499999995</v>
      </c>
      <c r="I60" s="6">
        <f t="shared" si="10"/>
        <v>8713.4249999999993</v>
      </c>
      <c r="J60" s="6">
        <f t="shared" si="11"/>
        <v>871.34249999999986</v>
      </c>
      <c r="K60" s="3" t="s">
        <v>229</v>
      </c>
      <c r="L60" s="3" t="s">
        <v>222</v>
      </c>
    </row>
    <row r="61" spans="1:12" x14ac:dyDescent="0.25">
      <c r="A61">
        <v>61</v>
      </c>
      <c r="B61" s="4" t="s">
        <v>71</v>
      </c>
      <c r="C61" s="3" t="s">
        <v>288</v>
      </c>
      <c r="D61" s="6">
        <v>176.98</v>
      </c>
      <c r="E61" s="6">
        <f t="shared" si="6"/>
        <v>185.82899999999998</v>
      </c>
      <c r="F61" s="6">
        <f t="shared" si="7"/>
        <v>2787.4349999999995</v>
      </c>
      <c r="G61" s="6">
        <f t="shared" si="8"/>
        <v>5649.2015999999994</v>
      </c>
      <c r="H61" s="6">
        <f t="shared" si="9"/>
        <v>67827.584999999992</v>
      </c>
      <c r="I61" s="6">
        <f t="shared" si="10"/>
        <v>9291.4499999999989</v>
      </c>
      <c r="J61" s="6">
        <f t="shared" si="11"/>
        <v>929.14499999999975</v>
      </c>
      <c r="K61" s="3" t="s">
        <v>191</v>
      </c>
      <c r="L61" s="3" t="s">
        <v>289</v>
      </c>
    </row>
    <row r="62" spans="1:12" x14ac:dyDescent="0.25">
      <c r="A62">
        <v>62</v>
      </c>
      <c r="B62" s="4" t="s">
        <v>75</v>
      </c>
      <c r="C62" s="3" t="s">
        <v>296</v>
      </c>
      <c r="D62" s="6">
        <v>130.44</v>
      </c>
      <c r="E62" s="6">
        <f t="shared" si="6"/>
        <v>136.96199999999999</v>
      </c>
      <c r="F62" s="6">
        <f t="shared" si="7"/>
        <v>2054.4299999999998</v>
      </c>
      <c r="G62" s="6">
        <f t="shared" si="8"/>
        <v>4163.6447999999991</v>
      </c>
      <c r="H62" s="6">
        <f t="shared" si="9"/>
        <v>49991.13</v>
      </c>
      <c r="I62" s="6">
        <f t="shared" si="10"/>
        <v>6848.0999999999995</v>
      </c>
      <c r="J62" s="6">
        <f t="shared" si="11"/>
        <v>684.81</v>
      </c>
      <c r="K62" s="3" t="s">
        <v>178</v>
      </c>
      <c r="L62" s="3" t="s">
        <v>199</v>
      </c>
    </row>
    <row r="63" spans="1:12" x14ac:dyDescent="0.25">
      <c r="A63">
        <v>63</v>
      </c>
      <c r="B63" s="4" t="s">
        <v>76</v>
      </c>
      <c r="C63" s="3" t="s">
        <v>297</v>
      </c>
      <c r="D63" s="6">
        <v>494.92</v>
      </c>
      <c r="E63" s="6">
        <f t="shared" si="6"/>
        <v>519.66600000000005</v>
      </c>
      <c r="F63" s="6">
        <f t="shared" si="7"/>
        <v>7794.9900000000007</v>
      </c>
      <c r="G63" s="6">
        <f t="shared" si="8"/>
        <v>15797.8464</v>
      </c>
      <c r="H63" s="6">
        <f t="shared" si="9"/>
        <v>189678.09000000003</v>
      </c>
      <c r="I63" s="6">
        <f t="shared" si="10"/>
        <v>25983.300000000003</v>
      </c>
      <c r="J63" s="6">
        <f t="shared" si="11"/>
        <v>2598.33</v>
      </c>
      <c r="K63" s="3" t="s">
        <v>298</v>
      </c>
      <c r="L63" s="3" t="s">
        <v>299</v>
      </c>
    </row>
    <row r="64" spans="1:12" x14ac:dyDescent="0.25">
      <c r="A64">
        <v>64</v>
      </c>
      <c r="B64" s="4" t="s">
        <v>78</v>
      </c>
      <c r="C64" s="3" t="s">
        <v>301</v>
      </c>
      <c r="D64" s="6">
        <v>165.97</v>
      </c>
      <c r="E64" s="6">
        <f t="shared" si="6"/>
        <v>174.26849999999999</v>
      </c>
      <c r="F64" s="6">
        <f t="shared" si="7"/>
        <v>2614.0274999999997</v>
      </c>
      <c r="G64" s="6">
        <f t="shared" si="8"/>
        <v>5297.7623999999996</v>
      </c>
      <c r="H64" s="6">
        <f t="shared" si="9"/>
        <v>63608.002499999995</v>
      </c>
      <c r="I64" s="6">
        <f t="shared" si="10"/>
        <v>8713.4249999999993</v>
      </c>
      <c r="J64" s="6">
        <f t="shared" si="11"/>
        <v>871.34249999999986</v>
      </c>
      <c r="K64" s="3" t="s">
        <v>221</v>
      </c>
      <c r="L64" s="3" t="s">
        <v>222</v>
      </c>
    </row>
    <row r="65" spans="1:12" x14ac:dyDescent="0.25">
      <c r="A65">
        <v>65</v>
      </c>
      <c r="B65" s="4" t="s">
        <v>79</v>
      </c>
      <c r="C65" s="3" t="s">
        <v>302</v>
      </c>
      <c r="D65" s="6">
        <v>494.92</v>
      </c>
      <c r="E65" s="6">
        <f t="shared" si="6"/>
        <v>519.66600000000005</v>
      </c>
      <c r="F65" s="6">
        <f t="shared" si="7"/>
        <v>7794.9900000000007</v>
      </c>
      <c r="G65" s="6">
        <f t="shared" si="8"/>
        <v>15797.8464</v>
      </c>
      <c r="H65" s="6">
        <f t="shared" si="9"/>
        <v>189678.09000000003</v>
      </c>
      <c r="I65" s="6">
        <f t="shared" si="10"/>
        <v>25983.300000000003</v>
      </c>
      <c r="J65" s="6">
        <f t="shared" si="11"/>
        <v>2598.33</v>
      </c>
      <c r="K65" s="3" t="s">
        <v>303</v>
      </c>
      <c r="L65" s="3" t="s">
        <v>304</v>
      </c>
    </row>
    <row r="66" spans="1:12" x14ac:dyDescent="0.25">
      <c r="A66">
        <v>66</v>
      </c>
      <c r="B66" s="4" t="s">
        <v>80</v>
      </c>
      <c r="C66" s="3" t="s">
        <v>305</v>
      </c>
      <c r="D66" s="6">
        <v>1224.07</v>
      </c>
      <c r="E66" s="6">
        <v>1224.07</v>
      </c>
      <c r="F66" s="6">
        <f t="shared" ref="F66:F94" si="12">+E66*15</f>
        <v>18361.05</v>
      </c>
      <c r="G66" s="6">
        <f t="shared" ref="G66:G94" si="13">+E66*30.4</f>
        <v>37211.727999999996</v>
      </c>
      <c r="H66" s="6">
        <f t="shared" ref="H66:H94" si="14">+E66*365</f>
        <v>446785.55</v>
      </c>
      <c r="I66" s="6">
        <f t="shared" ref="I66:I94" si="15">+E66*50</f>
        <v>61203.5</v>
      </c>
      <c r="J66" s="6">
        <f t="shared" ref="J66:J94" si="16">0.0547945205479452*0.25*E66*365</f>
        <v>6120.3499999999995</v>
      </c>
      <c r="K66" s="3" t="s">
        <v>188</v>
      </c>
      <c r="L66" s="3" t="s">
        <v>306</v>
      </c>
    </row>
    <row r="67" spans="1:12" x14ac:dyDescent="0.25">
      <c r="A67">
        <v>67</v>
      </c>
      <c r="B67" s="4" t="s">
        <v>81</v>
      </c>
      <c r="C67" s="3" t="s">
        <v>307</v>
      </c>
      <c r="D67" s="6">
        <v>211.97</v>
      </c>
      <c r="E67" s="6">
        <f t="shared" ref="E67:E94" si="17">+D67*5%+D67</f>
        <v>222.5685</v>
      </c>
      <c r="F67" s="6">
        <f t="shared" si="12"/>
        <v>3338.5275000000001</v>
      </c>
      <c r="G67" s="6">
        <f t="shared" si="13"/>
        <v>6766.0823999999993</v>
      </c>
      <c r="H67" s="6">
        <f t="shared" si="14"/>
        <v>81237.502500000002</v>
      </c>
      <c r="I67" s="6">
        <f t="shared" si="15"/>
        <v>11128.424999999999</v>
      </c>
      <c r="J67" s="6">
        <f t="shared" si="16"/>
        <v>1112.8425</v>
      </c>
      <c r="K67" s="3" t="s">
        <v>298</v>
      </c>
      <c r="L67" s="3" t="s">
        <v>308</v>
      </c>
    </row>
    <row r="68" spans="1:12" x14ac:dyDescent="0.25">
      <c r="A68">
        <v>68</v>
      </c>
      <c r="B68" s="4" t="s">
        <v>82</v>
      </c>
      <c r="C68" s="3" t="s">
        <v>309</v>
      </c>
      <c r="D68" s="6">
        <v>342.13</v>
      </c>
      <c r="E68" s="6">
        <f t="shared" si="17"/>
        <v>359.23649999999998</v>
      </c>
      <c r="F68" s="6">
        <f t="shared" si="12"/>
        <v>5388.5474999999997</v>
      </c>
      <c r="G68" s="6">
        <f t="shared" si="13"/>
        <v>10920.789599999998</v>
      </c>
      <c r="H68" s="6">
        <f t="shared" si="14"/>
        <v>131121.32249999998</v>
      </c>
      <c r="I68" s="6">
        <f t="shared" si="15"/>
        <v>17961.824999999997</v>
      </c>
      <c r="J68" s="6">
        <f t="shared" si="16"/>
        <v>1796.1824999999999</v>
      </c>
      <c r="K68" s="3" t="s">
        <v>250</v>
      </c>
      <c r="L68" s="3" t="s">
        <v>150</v>
      </c>
    </row>
    <row r="69" spans="1:12" x14ac:dyDescent="0.25">
      <c r="A69">
        <v>69</v>
      </c>
      <c r="B69" s="4" t="s">
        <v>83</v>
      </c>
      <c r="C69" s="3" t="s">
        <v>310</v>
      </c>
      <c r="D69" s="6">
        <v>494.7</v>
      </c>
      <c r="E69" s="6">
        <f t="shared" si="17"/>
        <v>519.43499999999995</v>
      </c>
      <c r="F69" s="6">
        <f t="shared" si="12"/>
        <v>7791.5249999999996</v>
      </c>
      <c r="G69" s="6">
        <f t="shared" si="13"/>
        <v>15790.823999999997</v>
      </c>
      <c r="H69" s="6">
        <f t="shared" si="14"/>
        <v>189593.77499999999</v>
      </c>
      <c r="I69" s="6">
        <f t="shared" si="15"/>
        <v>25971.749999999996</v>
      </c>
      <c r="J69" s="6">
        <f t="shared" si="16"/>
        <v>2597.1749999999997</v>
      </c>
      <c r="K69" s="3" t="s">
        <v>185</v>
      </c>
      <c r="L69" s="3" t="s">
        <v>311</v>
      </c>
    </row>
    <row r="70" spans="1:12" x14ac:dyDescent="0.25">
      <c r="A70">
        <v>70</v>
      </c>
      <c r="B70" s="4" t="s">
        <v>84</v>
      </c>
      <c r="C70" s="3" t="s">
        <v>312</v>
      </c>
      <c r="D70" s="6">
        <v>724.72</v>
      </c>
      <c r="E70" s="6">
        <f t="shared" si="17"/>
        <v>760.95600000000002</v>
      </c>
      <c r="F70" s="6">
        <f t="shared" si="12"/>
        <v>11414.34</v>
      </c>
      <c r="G70" s="6">
        <f t="shared" si="13"/>
        <v>23133.062399999999</v>
      </c>
      <c r="H70" s="6">
        <f t="shared" si="14"/>
        <v>277748.94</v>
      </c>
      <c r="I70" s="6">
        <f t="shared" si="15"/>
        <v>38047.800000000003</v>
      </c>
      <c r="J70" s="6">
        <f t="shared" si="16"/>
        <v>3804.7799999999997</v>
      </c>
      <c r="K70" s="3" t="s">
        <v>245</v>
      </c>
      <c r="L70" s="3" t="s">
        <v>313</v>
      </c>
    </row>
    <row r="71" spans="1:12" x14ac:dyDescent="0.25">
      <c r="A71">
        <v>71</v>
      </c>
      <c r="B71" s="4" t="s">
        <v>85</v>
      </c>
      <c r="C71" s="3" t="s">
        <v>314</v>
      </c>
      <c r="D71" s="6">
        <v>211.97</v>
      </c>
      <c r="E71" s="6">
        <f t="shared" si="17"/>
        <v>222.5685</v>
      </c>
      <c r="F71" s="6">
        <f t="shared" si="12"/>
        <v>3338.5275000000001</v>
      </c>
      <c r="G71" s="6">
        <f t="shared" si="13"/>
        <v>6766.0823999999993</v>
      </c>
      <c r="H71" s="6">
        <f t="shared" si="14"/>
        <v>81237.502500000002</v>
      </c>
      <c r="I71" s="6">
        <f t="shared" si="15"/>
        <v>11128.424999999999</v>
      </c>
      <c r="J71" s="6">
        <f t="shared" si="16"/>
        <v>1112.8425</v>
      </c>
      <c r="K71" s="3" t="s">
        <v>229</v>
      </c>
      <c r="L71" s="3" t="s">
        <v>251</v>
      </c>
    </row>
    <row r="72" spans="1:12" x14ac:dyDescent="0.25">
      <c r="A72">
        <v>73</v>
      </c>
      <c r="B72" s="4" t="s">
        <v>96</v>
      </c>
      <c r="C72" s="3" t="s">
        <v>328</v>
      </c>
      <c r="D72" s="6">
        <v>304.39999999999998</v>
      </c>
      <c r="E72" s="6">
        <f t="shared" si="17"/>
        <v>319.62</v>
      </c>
      <c r="F72" s="6">
        <f t="shared" si="12"/>
        <v>4794.3</v>
      </c>
      <c r="G72" s="6">
        <f t="shared" si="13"/>
        <v>9716.4480000000003</v>
      </c>
      <c r="H72" s="6">
        <f t="shared" si="14"/>
        <v>116661.3</v>
      </c>
      <c r="I72" s="6">
        <f t="shared" si="15"/>
        <v>15981</v>
      </c>
      <c r="J72" s="6">
        <f t="shared" si="16"/>
        <v>1598.1</v>
      </c>
      <c r="K72" s="3" t="s">
        <v>329</v>
      </c>
      <c r="L72" s="3" t="s">
        <v>330</v>
      </c>
    </row>
    <row r="73" spans="1:12" x14ac:dyDescent="0.25">
      <c r="A73">
        <v>74</v>
      </c>
      <c r="B73" s="4" t="s">
        <v>101</v>
      </c>
      <c r="C73" s="3" t="s">
        <v>336</v>
      </c>
      <c r="D73" s="6">
        <v>168.61</v>
      </c>
      <c r="E73" s="6">
        <f t="shared" si="17"/>
        <v>177.04050000000001</v>
      </c>
      <c r="F73" s="6">
        <f t="shared" si="12"/>
        <v>2655.6075000000001</v>
      </c>
      <c r="G73" s="6">
        <f t="shared" si="13"/>
        <v>5382.0312000000004</v>
      </c>
      <c r="H73" s="6">
        <f t="shared" si="14"/>
        <v>64619.782500000001</v>
      </c>
      <c r="I73" s="6">
        <f t="shared" si="15"/>
        <v>8852.0249999999996</v>
      </c>
      <c r="J73" s="6">
        <f t="shared" si="16"/>
        <v>885.2025000000001</v>
      </c>
      <c r="K73" s="3" t="s">
        <v>226</v>
      </c>
      <c r="L73" s="3" t="s">
        <v>251</v>
      </c>
    </row>
    <row r="74" spans="1:12" x14ac:dyDescent="0.25">
      <c r="A74">
        <v>75</v>
      </c>
      <c r="B74" s="4" t="s">
        <v>104</v>
      </c>
      <c r="C74" s="3" t="s">
        <v>340</v>
      </c>
      <c r="D74" s="6">
        <v>151.63999999999999</v>
      </c>
      <c r="E74" s="6">
        <f t="shared" si="17"/>
        <v>159.22199999999998</v>
      </c>
      <c r="F74" s="6">
        <f t="shared" si="12"/>
        <v>2388.33</v>
      </c>
      <c r="G74" s="6">
        <f t="shared" si="13"/>
        <v>4840.3487999999988</v>
      </c>
      <c r="H74" s="6">
        <f t="shared" si="14"/>
        <v>58116.029999999992</v>
      </c>
      <c r="I74" s="6">
        <f t="shared" si="15"/>
        <v>7961.0999999999985</v>
      </c>
      <c r="J74" s="6">
        <f t="shared" si="16"/>
        <v>796.1099999999999</v>
      </c>
      <c r="K74" s="3" t="s">
        <v>341</v>
      </c>
      <c r="L74" s="3" t="s">
        <v>199</v>
      </c>
    </row>
    <row r="75" spans="1:12" x14ac:dyDescent="0.25">
      <c r="A75">
        <v>76</v>
      </c>
      <c r="B75" s="4" t="s">
        <v>107</v>
      </c>
      <c r="C75" s="3" t="s">
        <v>344</v>
      </c>
      <c r="D75" s="6">
        <v>353.33</v>
      </c>
      <c r="E75" s="6">
        <f t="shared" si="17"/>
        <v>370.99649999999997</v>
      </c>
      <c r="F75" s="6">
        <f t="shared" si="12"/>
        <v>5564.9474999999993</v>
      </c>
      <c r="G75" s="6">
        <f t="shared" si="13"/>
        <v>11278.293599999999</v>
      </c>
      <c r="H75" s="6">
        <f t="shared" si="14"/>
        <v>135413.72249999997</v>
      </c>
      <c r="I75" s="6">
        <f t="shared" si="15"/>
        <v>18549.824999999997</v>
      </c>
      <c r="J75" s="6">
        <f t="shared" si="16"/>
        <v>1854.9824999999998</v>
      </c>
      <c r="K75" s="3" t="s">
        <v>517</v>
      </c>
      <c r="L75" s="3" t="s">
        <v>150</v>
      </c>
    </row>
    <row r="76" spans="1:12" x14ac:dyDescent="0.25">
      <c r="A76">
        <v>77</v>
      </c>
      <c r="B76" s="4" t="s">
        <v>110</v>
      </c>
      <c r="C76" s="3" t="s">
        <v>349</v>
      </c>
      <c r="D76" s="6">
        <v>287.42</v>
      </c>
      <c r="E76" s="6">
        <f t="shared" si="17"/>
        <v>301.791</v>
      </c>
      <c r="F76" s="6">
        <f t="shared" si="12"/>
        <v>4526.8649999999998</v>
      </c>
      <c r="G76" s="6">
        <f t="shared" si="13"/>
        <v>9174.4463999999989</v>
      </c>
      <c r="H76" s="6">
        <f t="shared" si="14"/>
        <v>110153.715</v>
      </c>
      <c r="I76" s="6">
        <f t="shared" si="15"/>
        <v>15089.55</v>
      </c>
      <c r="J76" s="6">
        <f t="shared" si="16"/>
        <v>1508.9549999999999</v>
      </c>
      <c r="K76" s="3" t="s">
        <v>324</v>
      </c>
      <c r="L76" s="3" t="s">
        <v>325</v>
      </c>
    </row>
    <row r="77" spans="1:12" x14ac:dyDescent="0.25">
      <c r="A77">
        <v>78</v>
      </c>
      <c r="B77" s="4" t="s">
        <v>111</v>
      </c>
      <c r="C77" s="3" t="s">
        <v>350</v>
      </c>
      <c r="D77" s="6">
        <v>88.49</v>
      </c>
      <c r="E77" s="6">
        <f t="shared" si="17"/>
        <v>92.91449999999999</v>
      </c>
      <c r="F77" s="6">
        <f t="shared" si="12"/>
        <v>1393.7174999999997</v>
      </c>
      <c r="G77" s="6">
        <f t="shared" si="13"/>
        <v>2824.6007999999997</v>
      </c>
      <c r="H77" s="6">
        <f t="shared" si="14"/>
        <v>33913.792499999996</v>
      </c>
      <c r="I77" s="6">
        <f t="shared" si="15"/>
        <v>4645.7249999999995</v>
      </c>
      <c r="J77" s="6">
        <f t="shared" si="16"/>
        <v>464.57249999999988</v>
      </c>
      <c r="K77" s="3" t="s">
        <v>351</v>
      </c>
      <c r="L77" s="3" t="s">
        <v>352</v>
      </c>
    </row>
    <row r="78" spans="1:12" x14ac:dyDescent="0.25">
      <c r="A78">
        <v>79</v>
      </c>
      <c r="B78" s="4" t="s">
        <v>112</v>
      </c>
      <c r="C78" s="3" t="s">
        <v>353</v>
      </c>
      <c r="D78" s="6">
        <v>494.91</v>
      </c>
      <c r="E78" s="6">
        <f t="shared" si="17"/>
        <v>519.65550000000007</v>
      </c>
      <c r="F78" s="6">
        <f t="shared" si="12"/>
        <v>7794.8325000000013</v>
      </c>
      <c r="G78" s="6">
        <f t="shared" si="13"/>
        <v>15797.527200000002</v>
      </c>
      <c r="H78" s="6">
        <f t="shared" si="14"/>
        <v>189674.25750000004</v>
      </c>
      <c r="I78" s="6">
        <f t="shared" si="15"/>
        <v>25982.775000000005</v>
      </c>
      <c r="J78" s="6">
        <f t="shared" si="16"/>
        <v>2598.2775000000001</v>
      </c>
      <c r="K78" s="3" t="s">
        <v>354</v>
      </c>
      <c r="L78" s="3" t="s">
        <v>355</v>
      </c>
    </row>
    <row r="79" spans="1:12" x14ac:dyDescent="0.25">
      <c r="A79">
        <v>80</v>
      </c>
      <c r="B79" s="4" t="s">
        <v>113</v>
      </c>
      <c r="C79" s="3" t="s">
        <v>356</v>
      </c>
      <c r="D79" s="6">
        <v>369.43</v>
      </c>
      <c r="E79" s="6">
        <f t="shared" si="17"/>
        <v>387.9015</v>
      </c>
      <c r="F79" s="6">
        <f t="shared" si="12"/>
        <v>5818.5225</v>
      </c>
      <c r="G79" s="6">
        <f t="shared" si="13"/>
        <v>11792.205599999999</v>
      </c>
      <c r="H79" s="6">
        <f t="shared" si="14"/>
        <v>141584.04749999999</v>
      </c>
      <c r="I79" s="6">
        <f t="shared" si="15"/>
        <v>19395.075000000001</v>
      </c>
      <c r="J79" s="6">
        <f t="shared" si="16"/>
        <v>1939.5074999999999</v>
      </c>
      <c r="K79" s="3" t="s">
        <v>178</v>
      </c>
      <c r="L79" s="3" t="s">
        <v>357</v>
      </c>
    </row>
    <row r="80" spans="1:12" x14ac:dyDescent="0.25">
      <c r="A80">
        <v>81</v>
      </c>
      <c r="B80" s="4" t="s">
        <v>116</v>
      </c>
      <c r="C80" s="3" t="s">
        <v>362</v>
      </c>
      <c r="D80" s="6">
        <v>330.68</v>
      </c>
      <c r="E80" s="6">
        <f t="shared" si="17"/>
        <v>347.214</v>
      </c>
      <c r="F80" s="6">
        <f t="shared" si="12"/>
        <v>5208.21</v>
      </c>
      <c r="G80" s="6">
        <f t="shared" si="13"/>
        <v>10555.3056</v>
      </c>
      <c r="H80" s="6">
        <f t="shared" si="14"/>
        <v>126733.11</v>
      </c>
      <c r="I80" s="6">
        <f t="shared" si="15"/>
        <v>17360.7</v>
      </c>
      <c r="J80" s="6">
        <f t="shared" si="16"/>
        <v>1736.07</v>
      </c>
      <c r="K80" s="3" t="s">
        <v>214</v>
      </c>
      <c r="L80" s="3" t="s">
        <v>363</v>
      </c>
    </row>
    <row r="81" spans="1:12" x14ac:dyDescent="0.25">
      <c r="A81">
        <v>82</v>
      </c>
      <c r="B81" s="4" t="s">
        <v>122</v>
      </c>
      <c r="C81" s="3" t="s">
        <v>373</v>
      </c>
      <c r="D81" s="6">
        <v>494.92</v>
      </c>
      <c r="E81" s="6">
        <f t="shared" si="17"/>
        <v>519.66600000000005</v>
      </c>
      <c r="F81" s="6">
        <f t="shared" si="12"/>
        <v>7794.9900000000007</v>
      </c>
      <c r="G81" s="6">
        <f t="shared" si="13"/>
        <v>15797.8464</v>
      </c>
      <c r="H81" s="6">
        <f t="shared" si="14"/>
        <v>189678.09000000003</v>
      </c>
      <c r="I81" s="6">
        <f t="shared" si="15"/>
        <v>25983.300000000003</v>
      </c>
      <c r="J81" s="6">
        <f t="shared" si="16"/>
        <v>2598.33</v>
      </c>
      <c r="K81" s="3" t="s">
        <v>374</v>
      </c>
      <c r="L81" s="3" t="s">
        <v>375</v>
      </c>
    </row>
    <row r="82" spans="1:12" x14ac:dyDescent="0.25">
      <c r="A82">
        <v>83</v>
      </c>
      <c r="B82" s="4" t="s">
        <v>133</v>
      </c>
      <c r="C82" s="3" t="s">
        <v>388</v>
      </c>
      <c r="D82" s="6">
        <v>157.94999999999999</v>
      </c>
      <c r="E82" s="6">
        <f t="shared" si="17"/>
        <v>165.8475</v>
      </c>
      <c r="F82" s="6">
        <f t="shared" si="12"/>
        <v>2487.7125000000001</v>
      </c>
      <c r="G82" s="6">
        <f t="shared" si="13"/>
        <v>5041.7639999999992</v>
      </c>
      <c r="H82" s="6">
        <f t="shared" si="14"/>
        <v>60534.337500000001</v>
      </c>
      <c r="I82" s="6">
        <f t="shared" si="15"/>
        <v>8292.375</v>
      </c>
      <c r="J82" s="6">
        <f t="shared" si="16"/>
        <v>829.23749999999984</v>
      </c>
      <c r="K82" s="3" t="s">
        <v>351</v>
      </c>
      <c r="L82" s="3" t="s">
        <v>199</v>
      </c>
    </row>
    <row r="83" spans="1:12" x14ac:dyDescent="0.25">
      <c r="A83">
        <v>84</v>
      </c>
      <c r="B83" s="4" t="s">
        <v>134</v>
      </c>
      <c r="C83" s="3" t="s">
        <v>389</v>
      </c>
      <c r="D83" s="6">
        <v>157.94999999999999</v>
      </c>
      <c r="E83" s="6">
        <f t="shared" si="17"/>
        <v>165.8475</v>
      </c>
      <c r="F83" s="6">
        <f t="shared" si="12"/>
        <v>2487.7125000000001</v>
      </c>
      <c r="G83" s="6">
        <f t="shared" si="13"/>
        <v>5041.7639999999992</v>
      </c>
      <c r="H83" s="6">
        <f t="shared" si="14"/>
        <v>60534.337500000001</v>
      </c>
      <c r="I83" s="6">
        <f t="shared" si="15"/>
        <v>8292.375</v>
      </c>
      <c r="J83" s="6">
        <f t="shared" si="16"/>
        <v>829.23749999999984</v>
      </c>
      <c r="K83" s="3" t="s">
        <v>390</v>
      </c>
      <c r="L83" s="3" t="s">
        <v>199</v>
      </c>
    </row>
    <row r="84" spans="1:12" x14ac:dyDescent="0.25">
      <c r="A84">
        <v>85</v>
      </c>
      <c r="B84" s="4" t="s">
        <v>135</v>
      </c>
      <c r="C84" s="3" t="s">
        <v>391</v>
      </c>
      <c r="D84" s="6">
        <v>494.91</v>
      </c>
      <c r="E84" s="6">
        <f t="shared" si="17"/>
        <v>519.65550000000007</v>
      </c>
      <c r="F84" s="6">
        <f t="shared" si="12"/>
        <v>7794.8325000000013</v>
      </c>
      <c r="G84" s="6">
        <f t="shared" si="13"/>
        <v>15797.527200000002</v>
      </c>
      <c r="H84" s="6">
        <f t="shared" si="14"/>
        <v>189674.25750000004</v>
      </c>
      <c r="I84" s="6">
        <f t="shared" si="15"/>
        <v>25982.775000000005</v>
      </c>
      <c r="J84" s="6">
        <f t="shared" si="16"/>
        <v>2598.2775000000001</v>
      </c>
      <c r="K84" s="3" t="s">
        <v>191</v>
      </c>
      <c r="L84" s="3" t="s">
        <v>392</v>
      </c>
    </row>
    <row r="85" spans="1:12" x14ac:dyDescent="0.25">
      <c r="A85">
        <v>86</v>
      </c>
      <c r="B85" s="4" t="s">
        <v>137</v>
      </c>
      <c r="C85" s="3" t="s">
        <v>395</v>
      </c>
      <c r="D85" s="6">
        <v>301.85000000000002</v>
      </c>
      <c r="E85" s="6">
        <f t="shared" si="17"/>
        <v>316.9425</v>
      </c>
      <c r="F85" s="6">
        <f t="shared" si="12"/>
        <v>4754.1374999999998</v>
      </c>
      <c r="G85" s="6">
        <f t="shared" si="13"/>
        <v>9635.0519999999997</v>
      </c>
      <c r="H85" s="6">
        <f t="shared" si="14"/>
        <v>115684.0125</v>
      </c>
      <c r="I85" s="6">
        <f t="shared" si="15"/>
        <v>15847.125</v>
      </c>
      <c r="J85" s="6">
        <f t="shared" si="16"/>
        <v>1584.7124999999999</v>
      </c>
      <c r="K85" s="3" t="s">
        <v>295</v>
      </c>
      <c r="L85" s="3" t="s">
        <v>396</v>
      </c>
    </row>
    <row r="86" spans="1:12" x14ac:dyDescent="0.25">
      <c r="A86">
        <v>87</v>
      </c>
      <c r="B86" s="4" t="s">
        <v>138</v>
      </c>
      <c r="C86" s="3" t="s">
        <v>397</v>
      </c>
      <c r="D86" s="6">
        <v>538.70000000000005</v>
      </c>
      <c r="E86" s="6">
        <f t="shared" si="17"/>
        <v>565.63499999999999</v>
      </c>
      <c r="F86" s="6">
        <f t="shared" si="12"/>
        <v>8484.5249999999996</v>
      </c>
      <c r="G86" s="6">
        <f t="shared" si="13"/>
        <v>17195.304</v>
      </c>
      <c r="H86" s="6">
        <f t="shared" si="14"/>
        <v>206456.77499999999</v>
      </c>
      <c r="I86" s="6">
        <f t="shared" si="15"/>
        <v>28281.75</v>
      </c>
      <c r="J86" s="6">
        <f t="shared" si="16"/>
        <v>2828.1749999999997</v>
      </c>
      <c r="K86" s="3" t="s">
        <v>229</v>
      </c>
      <c r="L86" s="3" t="s">
        <v>398</v>
      </c>
    </row>
    <row r="87" spans="1:12" x14ac:dyDescent="0.25">
      <c r="A87">
        <v>88</v>
      </c>
      <c r="B87" s="4" t="s">
        <v>139</v>
      </c>
      <c r="C87" s="3" t="s">
        <v>399</v>
      </c>
      <c r="D87" s="6">
        <v>459.01</v>
      </c>
      <c r="E87" s="6">
        <f t="shared" si="17"/>
        <v>481.96049999999997</v>
      </c>
      <c r="F87" s="6">
        <f t="shared" si="12"/>
        <v>7229.4074999999993</v>
      </c>
      <c r="G87" s="6">
        <f t="shared" si="13"/>
        <v>14651.599199999999</v>
      </c>
      <c r="H87" s="6">
        <f t="shared" si="14"/>
        <v>175915.58249999999</v>
      </c>
      <c r="I87" s="6">
        <f t="shared" si="15"/>
        <v>24098.024999999998</v>
      </c>
      <c r="J87" s="6">
        <f t="shared" si="16"/>
        <v>2409.8024999999998</v>
      </c>
      <c r="K87" s="3" t="s">
        <v>400</v>
      </c>
      <c r="L87" s="3" t="s">
        <v>519</v>
      </c>
    </row>
    <row r="88" spans="1:12" x14ac:dyDescent="0.25">
      <c r="A88">
        <v>89</v>
      </c>
      <c r="B88" s="4" t="s">
        <v>146</v>
      </c>
      <c r="C88" s="3" t="s">
        <v>408</v>
      </c>
      <c r="D88" s="6">
        <v>88.48</v>
      </c>
      <c r="E88" s="6">
        <f t="shared" si="17"/>
        <v>92.904000000000011</v>
      </c>
      <c r="F88" s="6">
        <f t="shared" si="12"/>
        <v>1393.5600000000002</v>
      </c>
      <c r="G88" s="6">
        <f t="shared" si="13"/>
        <v>2824.2816000000003</v>
      </c>
      <c r="H88" s="6">
        <f t="shared" si="14"/>
        <v>33909.960000000006</v>
      </c>
      <c r="I88" s="6">
        <f t="shared" si="15"/>
        <v>4645.2000000000007</v>
      </c>
      <c r="J88" s="6">
        <f t="shared" si="16"/>
        <v>464.52</v>
      </c>
      <c r="K88" s="3" t="s">
        <v>178</v>
      </c>
      <c r="L88" s="3" t="s">
        <v>409</v>
      </c>
    </row>
    <row r="89" spans="1:12" x14ac:dyDescent="0.25">
      <c r="A89">
        <v>90</v>
      </c>
      <c r="B89" s="4" t="s">
        <v>120</v>
      </c>
      <c r="C89" s="3" t="s">
        <v>369</v>
      </c>
      <c r="D89" s="6">
        <v>88.49</v>
      </c>
      <c r="E89" s="6">
        <f t="shared" si="17"/>
        <v>92.91449999999999</v>
      </c>
      <c r="F89" s="6">
        <f t="shared" si="12"/>
        <v>1393.7174999999997</v>
      </c>
      <c r="G89" s="6">
        <f t="shared" si="13"/>
        <v>2824.6007999999997</v>
      </c>
      <c r="H89" s="6">
        <f t="shared" si="14"/>
        <v>33913.792499999996</v>
      </c>
      <c r="I89" s="6">
        <f t="shared" si="15"/>
        <v>4645.7249999999995</v>
      </c>
      <c r="J89" s="6">
        <f t="shared" si="16"/>
        <v>464.57249999999988</v>
      </c>
      <c r="K89" s="3" t="s">
        <v>351</v>
      </c>
      <c r="L89" s="3" t="s">
        <v>370</v>
      </c>
    </row>
    <row r="90" spans="1:12" x14ac:dyDescent="0.25">
      <c r="A90">
        <v>91</v>
      </c>
      <c r="B90" s="4" t="s">
        <v>92</v>
      </c>
      <c r="C90" s="3" t="s">
        <v>322</v>
      </c>
      <c r="D90" s="6">
        <v>353.33</v>
      </c>
      <c r="E90" s="6">
        <f t="shared" si="17"/>
        <v>370.99649999999997</v>
      </c>
      <c r="F90" s="6">
        <f t="shared" si="12"/>
        <v>5564.9474999999993</v>
      </c>
      <c r="G90" s="6">
        <f t="shared" si="13"/>
        <v>11278.293599999999</v>
      </c>
      <c r="H90" s="6">
        <f t="shared" si="14"/>
        <v>135413.72249999997</v>
      </c>
      <c r="I90" s="6">
        <f t="shared" si="15"/>
        <v>18549.824999999997</v>
      </c>
      <c r="J90" s="6">
        <f t="shared" si="16"/>
        <v>1854.9824999999998</v>
      </c>
      <c r="K90" s="3" t="s">
        <v>520</v>
      </c>
      <c r="L90" s="3" t="s">
        <v>150</v>
      </c>
    </row>
    <row r="91" spans="1:12" x14ac:dyDescent="0.25">
      <c r="A91">
        <v>92</v>
      </c>
      <c r="B91" s="4" t="s">
        <v>118</v>
      </c>
      <c r="C91" s="3" t="s">
        <v>365</v>
      </c>
      <c r="D91" s="6">
        <v>200.15</v>
      </c>
      <c r="E91" s="6">
        <f t="shared" si="17"/>
        <v>210.1575</v>
      </c>
      <c r="F91" s="6">
        <f t="shared" si="12"/>
        <v>3152.3625000000002</v>
      </c>
      <c r="G91" s="6">
        <f t="shared" si="13"/>
        <v>6388.7879999999996</v>
      </c>
      <c r="H91" s="6">
        <f t="shared" si="14"/>
        <v>76707.487500000003</v>
      </c>
      <c r="I91" s="6">
        <f t="shared" si="15"/>
        <v>10507.875</v>
      </c>
      <c r="J91" s="6">
        <f t="shared" si="16"/>
        <v>1050.7874999999999</v>
      </c>
      <c r="K91" s="3" t="s">
        <v>366</v>
      </c>
      <c r="L91" s="3" t="s">
        <v>367</v>
      </c>
    </row>
    <row r="92" spans="1:12" x14ac:dyDescent="0.25">
      <c r="A92">
        <v>93</v>
      </c>
      <c r="B92" s="4" t="s">
        <v>126</v>
      </c>
      <c r="C92" s="3" t="s">
        <v>379</v>
      </c>
      <c r="D92" s="6">
        <v>166.17</v>
      </c>
      <c r="E92" s="6">
        <f t="shared" si="17"/>
        <v>174.4785</v>
      </c>
      <c r="F92" s="6">
        <f t="shared" si="12"/>
        <v>2617.1774999999998</v>
      </c>
      <c r="G92" s="6">
        <f t="shared" si="13"/>
        <v>5304.1463999999996</v>
      </c>
      <c r="H92" s="6">
        <f t="shared" si="14"/>
        <v>63684.652499999997</v>
      </c>
      <c r="I92" s="6">
        <f t="shared" si="15"/>
        <v>8723.9249999999993</v>
      </c>
      <c r="J92" s="6">
        <f t="shared" si="16"/>
        <v>872.39249999999993</v>
      </c>
      <c r="K92" s="3" t="s">
        <v>248</v>
      </c>
      <c r="L92" s="3" t="s">
        <v>380</v>
      </c>
    </row>
    <row r="93" spans="1:12" x14ac:dyDescent="0.25">
      <c r="A93">
        <v>94</v>
      </c>
      <c r="B93" s="4" t="s">
        <v>72</v>
      </c>
      <c r="C93" s="3" t="s">
        <v>290</v>
      </c>
      <c r="D93" s="6">
        <v>266.56</v>
      </c>
      <c r="E93" s="6">
        <v>302.75</v>
      </c>
      <c r="F93" s="6">
        <f t="shared" si="12"/>
        <v>4541.25</v>
      </c>
      <c r="G93" s="6">
        <f t="shared" si="13"/>
        <v>9203.6</v>
      </c>
      <c r="H93" s="6">
        <f t="shared" si="14"/>
        <v>110503.75</v>
      </c>
      <c r="I93" s="6">
        <f t="shared" si="15"/>
        <v>15137.5</v>
      </c>
      <c r="J93" s="6">
        <f t="shared" si="16"/>
        <v>1513.7499999999998</v>
      </c>
      <c r="K93" s="3" t="s">
        <v>279</v>
      </c>
      <c r="L93" s="3" t="s">
        <v>291</v>
      </c>
    </row>
    <row r="94" spans="1:12" x14ac:dyDescent="0.25">
      <c r="A94">
        <v>95</v>
      </c>
      <c r="B94" s="4" t="s">
        <v>119</v>
      </c>
      <c r="C94" s="3" t="s">
        <v>368</v>
      </c>
      <c r="D94" s="6">
        <v>136.94</v>
      </c>
      <c r="E94" s="6">
        <f t="shared" si="17"/>
        <v>143.78700000000001</v>
      </c>
      <c r="F94" s="6">
        <f t="shared" si="12"/>
        <v>2156.8050000000003</v>
      </c>
      <c r="G94" s="6">
        <f t="shared" si="13"/>
        <v>4371.1247999999996</v>
      </c>
      <c r="H94" s="6">
        <f t="shared" si="14"/>
        <v>52482.255000000005</v>
      </c>
      <c r="I94" s="6">
        <f t="shared" si="15"/>
        <v>7189.35</v>
      </c>
      <c r="J94" s="6">
        <f t="shared" si="16"/>
        <v>718.93499999999995</v>
      </c>
      <c r="K94" s="3" t="s">
        <v>293</v>
      </c>
      <c r="L94" s="3" t="s">
        <v>156</v>
      </c>
    </row>
    <row r="95" spans="1:12" s="12" customFormat="1" x14ac:dyDescent="0.25">
      <c r="D95" s="16">
        <f t="shared" ref="D95:J95" si="18">SUM(D2:D94)</f>
        <v>27660.240000000005</v>
      </c>
      <c r="E95" s="16">
        <f t="shared" si="18"/>
        <v>28871.201499999999</v>
      </c>
      <c r="F95" s="16">
        <f t="shared" si="18"/>
        <v>428060.4675000002</v>
      </c>
      <c r="G95" s="16">
        <f t="shared" si="18"/>
        <v>877684.52560000005</v>
      </c>
      <c r="H95" s="16">
        <f t="shared" si="18"/>
        <v>10537988.547500005</v>
      </c>
      <c r="I95" s="16">
        <f t="shared" si="18"/>
        <v>1443560.0750000004</v>
      </c>
      <c r="J95" s="16">
        <f t="shared" si="18"/>
        <v>144356.00750000001</v>
      </c>
    </row>
    <row r="98" spans="8:10" x14ac:dyDescent="0.25">
      <c r="I98" s="17"/>
      <c r="J98" s="17"/>
    </row>
    <row r="101" spans="8:10" x14ac:dyDescent="0.25">
      <c r="H101" s="17"/>
    </row>
  </sheetData>
  <pageMargins left="0.70866141732283472" right="0.70866141732283472" top="0.74803149606299213" bottom="0.74803149606299213" header="0.31496062992125984" footer="0.31496062992125984"/>
  <pageSetup scale="6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8" sqref="C18"/>
    </sheetView>
  </sheetViews>
  <sheetFormatPr baseColWidth="10" defaultRowHeight="15" x14ac:dyDescent="0.25"/>
  <cols>
    <col min="3" max="3" width="32.7109375" bestFit="1" customWidth="1"/>
    <col min="4" max="5" width="0" hidden="1" customWidth="1"/>
    <col min="6" max="6" width="11.5703125" bestFit="1" customWidth="1"/>
    <col min="8" max="8" width="13.140625" bestFit="1" customWidth="1"/>
    <col min="9" max="9" width="12.42578125" customWidth="1"/>
    <col min="10" max="10" width="15.5703125" customWidth="1"/>
    <col min="11" max="11" width="32.28515625" bestFit="1" customWidth="1"/>
    <col min="12" max="12" width="25.140625" bestFit="1" customWidth="1"/>
  </cols>
  <sheetData>
    <row r="1" spans="1:12" ht="45" x14ac:dyDescent="0.25">
      <c r="A1" s="1"/>
      <c r="B1" s="1" t="s">
        <v>411</v>
      </c>
      <c r="C1" s="1" t="s">
        <v>412</v>
      </c>
      <c r="D1" s="8"/>
      <c r="E1" s="8" t="s">
        <v>504</v>
      </c>
      <c r="F1" s="8" t="s">
        <v>505</v>
      </c>
      <c r="G1" s="8" t="s">
        <v>506</v>
      </c>
      <c r="H1" s="8" t="s">
        <v>507</v>
      </c>
      <c r="I1" s="8" t="s">
        <v>508</v>
      </c>
      <c r="J1" s="8" t="s">
        <v>509</v>
      </c>
      <c r="K1" s="1" t="s">
        <v>414</v>
      </c>
      <c r="L1" s="1" t="s">
        <v>415</v>
      </c>
    </row>
    <row r="2" spans="1:12" x14ac:dyDescent="0.25">
      <c r="B2" s="4" t="s">
        <v>59</v>
      </c>
      <c r="C2" s="3" t="s">
        <v>270</v>
      </c>
      <c r="D2" s="6">
        <v>173.01</v>
      </c>
      <c r="E2" s="6">
        <f t="shared" ref="E2:E46" si="0">+D2*5%+D2</f>
        <v>181.66049999999998</v>
      </c>
      <c r="F2" s="6">
        <f t="shared" ref="F2:F46" si="1">+E2*15</f>
        <v>2724.9074999999998</v>
      </c>
      <c r="G2" s="6">
        <f t="shared" ref="G2:G46" si="2">+E2*30.4</f>
        <v>5522.4791999999989</v>
      </c>
      <c r="H2" s="6">
        <f t="shared" ref="H2:H46" si="3">+E2*365</f>
        <v>66306.08249999999</v>
      </c>
      <c r="I2" s="6">
        <f t="shared" ref="I2:I46" si="4">+E2*50</f>
        <v>9083.0249999999996</v>
      </c>
      <c r="J2" s="6">
        <f t="shared" ref="J2:J46" si="5">0.0547945205479452*0.25*E2*365</f>
        <v>908.3024999999999</v>
      </c>
      <c r="K2" s="3" t="s">
        <v>271</v>
      </c>
      <c r="L2" s="3" t="s">
        <v>241</v>
      </c>
    </row>
    <row r="3" spans="1:12" x14ac:dyDescent="0.25">
      <c r="B3" s="4" t="s">
        <v>67</v>
      </c>
      <c r="C3" s="3" t="s">
        <v>282</v>
      </c>
      <c r="D3" s="6">
        <v>173.01</v>
      </c>
      <c r="E3" s="6">
        <f t="shared" si="0"/>
        <v>181.66049999999998</v>
      </c>
      <c r="F3" s="6">
        <f t="shared" si="1"/>
        <v>2724.9074999999998</v>
      </c>
      <c r="G3" s="6">
        <f t="shared" si="2"/>
        <v>5522.4791999999989</v>
      </c>
      <c r="H3" s="6">
        <f t="shared" si="3"/>
        <v>66306.08249999999</v>
      </c>
      <c r="I3" s="6">
        <f t="shared" si="4"/>
        <v>9083.0249999999996</v>
      </c>
      <c r="J3" s="6">
        <f t="shared" si="5"/>
        <v>908.3024999999999</v>
      </c>
      <c r="K3" s="3" t="s">
        <v>271</v>
      </c>
      <c r="L3" s="3" t="s">
        <v>241</v>
      </c>
    </row>
    <row r="4" spans="1:12" x14ac:dyDescent="0.25">
      <c r="B4" s="4" t="s">
        <v>68</v>
      </c>
      <c r="C4" s="3" t="s">
        <v>283</v>
      </c>
      <c r="D4" s="6">
        <v>130.44</v>
      </c>
      <c r="E4" s="6">
        <f t="shared" si="0"/>
        <v>136.96199999999999</v>
      </c>
      <c r="F4" s="6">
        <f t="shared" si="1"/>
        <v>2054.4299999999998</v>
      </c>
      <c r="G4" s="6">
        <f t="shared" si="2"/>
        <v>4163.6447999999991</v>
      </c>
      <c r="H4" s="6">
        <f t="shared" si="3"/>
        <v>49991.13</v>
      </c>
      <c r="I4" s="6">
        <f t="shared" si="4"/>
        <v>6848.0999999999995</v>
      </c>
      <c r="J4" s="6">
        <f t="shared" si="5"/>
        <v>684.81</v>
      </c>
      <c r="K4" s="3" t="s">
        <v>284</v>
      </c>
      <c r="L4" s="3" t="s">
        <v>199</v>
      </c>
    </row>
    <row r="5" spans="1:12" x14ac:dyDescent="0.25">
      <c r="B5" s="4" t="s">
        <v>90</v>
      </c>
      <c r="C5" s="3" t="s">
        <v>320</v>
      </c>
      <c r="D5" s="6">
        <v>243.04</v>
      </c>
      <c r="E5" s="6">
        <f t="shared" si="0"/>
        <v>255.19200000000001</v>
      </c>
      <c r="F5" s="6">
        <f t="shared" si="1"/>
        <v>3827.88</v>
      </c>
      <c r="G5" s="6">
        <f t="shared" si="2"/>
        <v>7757.8368</v>
      </c>
      <c r="H5" s="6">
        <f t="shared" si="3"/>
        <v>93145.08</v>
      </c>
      <c r="I5" s="6">
        <f t="shared" si="4"/>
        <v>12759.6</v>
      </c>
      <c r="J5" s="6">
        <f t="shared" si="5"/>
        <v>1275.9599999999998</v>
      </c>
      <c r="K5" s="3" t="s">
        <v>284</v>
      </c>
      <c r="L5" s="3" t="s">
        <v>241</v>
      </c>
    </row>
    <row r="6" spans="1:12" x14ac:dyDescent="0.25">
      <c r="B6" s="4" t="s">
        <v>108</v>
      </c>
      <c r="C6" s="3" t="s">
        <v>345</v>
      </c>
      <c r="D6" s="6">
        <v>157.06</v>
      </c>
      <c r="E6" s="6">
        <f t="shared" si="0"/>
        <v>164.91300000000001</v>
      </c>
      <c r="F6" s="6">
        <f t="shared" si="1"/>
        <v>2473.6950000000002</v>
      </c>
      <c r="G6" s="6">
        <f t="shared" si="2"/>
        <v>5013.3552</v>
      </c>
      <c r="H6" s="6">
        <f t="shared" si="3"/>
        <v>60193.245000000003</v>
      </c>
      <c r="I6" s="6">
        <f t="shared" si="4"/>
        <v>8245.6500000000015</v>
      </c>
      <c r="J6" s="6">
        <f t="shared" si="5"/>
        <v>824.56500000000005</v>
      </c>
      <c r="K6" s="3" t="s">
        <v>284</v>
      </c>
      <c r="L6" s="3" t="s">
        <v>251</v>
      </c>
    </row>
    <row r="7" spans="1:12" x14ac:dyDescent="0.25">
      <c r="B7" s="4" t="s">
        <v>105</v>
      </c>
      <c r="C7" s="3" t="s">
        <v>342</v>
      </c>
      <c r="D7" s="6">
        <v>231</v>
      </c>
      <c r="E7" s="6">
        <f t="shared" si="0"/>
        <v>242.55</v>
      </c>
      <c r="F7" s="6">
        <f t="shared" si="1"/>
        <v>3638.25</v>
      </c>
      <c r="G7" s="6">
        <f t="shared" si="2"/>
        <v>7373.52</v>
      </c>
      <c r="H7" s="6">
        <f t="shared" si="3"/>
        <v>88530.75</v>
      </c>
      <c r="I7" s="6">
        <f t="shared" si="4"/>
        <v>12127.5</v>
      </c>
      <c r="J7" s="6">
        <f t="shared" si="5"/>
        <v>1212.75</v>
      </c>
      <c r="K7" s="3" t="s">
        <v>329</v>
      </c>
      <c r="L7" s="3" t="s">
        <v>222</v>
      </c>
    </row>
    <row r="8" spans="1:12" x14ac:dyDescent="0.25">
      <c r="B8" s="4" t="s">
        <v>125</v>
      </c>
      <c r="C8" s="3" t="s">
        <v>378</v>
      </c>
      <c r="D8" s="6">
        <v>220.5</v>
      </c>
      <c r="E8" s="6">
        <f t="shared" si="0"/>
        <v>231.52500000000001</v>
      </c>
      <c r="F8" s="6">
        <f t="shared" si="1"/>
        <v>3472.875</v>
      </c>
      <c r="G8" s="6">
        <f t="shared" si="2"/>
        <v>7038.36</v>
      </c>
      <c r="H8" s="6">
        <f t="shared" si="3"/>
        <v>84506.625</v>
      </c>
      <c r="I8" s="6">
        <f t="shared" si="4"/>
        <v>11576.25</v>
      </c>
      <c r="J8" s="6">
        <f t="shared" si="5"/>
        <v>1157.625</v>
      </c>
      <c r="K8" s="3" t="s">
        <v>188</v>
      </c>
      <c r="L8" s="3" t="s">
        <v>150</v>
      </c>
    </row>
    <row r="9" spans="1:12" x14ac:dyDescent="0.25">
      <c r="B9" s="4" t="s">
        <v>64</v>
      </c>
      <c r="C9" s="3" t="s">
        <v>278</v>
      </c>
      <c r="D9" s="6">
        <v>302.79000000000002</v>
      </c>
      <c r="E9" s="6">
        <f t="shared" si="0"/>
        <v>317.92950000000002</v>
      </c>
      <c r="F9" s="6">
        <f t="shared" si="1"/>
        <v>4768.9425000000001</v>
      </c>
      <c r="G9" s="6">
        <f t="shared" si="2"/>
        <v>9665.0568000000003</v>
      </c>
      <c r="H9" s="6">
        <f t="shared" si="3"/>
        <v>116044.2675</v>
      </c>
      <c r="I9" s="6">
        <f t="shared" si="4"/>
        <v>15896.475</v>
      </c>
      <c r="J9" s="6">
        <f t="shared" si="5"/>
        <v>1589.6475000000003</v>
      </c>
      <c r="K9" s="3" t="s">
        <v>279</v>
      </c>
      <c r="L9" s="3" t="s">
        <v>261</v>
      </c>
    </row>
    <row r="10" spans="1:12" x14ac:dyDescent="0.25">
      <c r="B10" s="4" t="s">
        <v>66</v>
      </c>
      <c r="C10" s="3" t="s">
        <v>281</v>
      </c>
      <c r="D10" s="6">
        <v>288.33999999999997</v>
      </c>
      <c r="E10" s="6">
        <f t="shared" si="0"/>
        <v>302.75699999999995</v>
      </c>
      <c r="F10" s="6">
        <f t="shared" si="1"/>
        <v>4541.3549999999996</v>
      </c>
      <c r="G10" s="6">
        <f t="shared" si="2"/>
        <v>9203.8127999999979</v>
      </c>
      <c r="H10" s="6">
        <f t="shared" si="3"/>
        <v>110506.30499999998</v>
      </c>
      <c r="I10" s="6">
        <f t="shared" si="4"/>
        <v>15137.849999999997</v>
      </c>
      <c r="J10" s="6">
        <f t="shared" si="5"/>
        <v>1513.7849999999996</v>
      </c>
      <c r="K10" s="3" t="s">
        <v>279</v>
      </c>
      <c r="L10" s="3" t="s">
        <v>251</v>
      </c>
    </row>
    <row r="11" spans="1:12" x14ac:dyDescent="0.25">
      <c r="B11" s="4" t="s">
        <v>69</v>
      </c>
      <c r="C11" s="3" t="s">
        <v>285</v>
      </c>
      <c r="D11" s="6">
        <v>434.84</v>
      </c>
      <c r="E11" s="6">
        <f t="shared" si="0"/>
        <v>456.58199999999999</v>
      </c>
      <c r="F11" s="6">
        <f t="shared" si="1"/>
        <v>6848.73</v>
      </c>
      <c r="G11" s="6">
        <f t="shared" si="2"/>
        <v>13880.092799999999</v>
      </c>
      <c r="H11" s="6">
        <f t="shared" si="3"/>
        <v>166652.43</v>
      </c>
      <c r="I11" s="6">
        <f t="shared" si="4"/>
        <v>22829.1</v>
      </c>
      <c r="J11" s="6">
        <f t="shared" si="5"/>
        <v>2282.91</v>
      </c>
      <c r="K11" s="3" t="s">
        <v>279</v>
      </c>
      <c r="L11" s="3" t="s">
        <v>286</v>
      </c>
    </row>
    <row r="12" spans="1:12" x14ac:dyDescent="0.25">
      <c r="B12" s="4" t="s">
        <v>115</v>
      </c>
      <c r="C12" s="3" t="s">
        <v>359</v>
      </c>
      <c r="D12" s="6">
        <v>165.96</v>
      </c>
      <c r="E12" s="6">
        <f t="shared" si="0"/>
        <v>174.25800000000001</v>
      </c>
      <c r="F12" s="6">
        <f t="shared" si="1"/>
        <v>2613.8700000000003</v>
      </c>
      <c r="G12" s="6">
        <f t="shared" si="2"/>
        <v>5297.4431999999997</v>
      </c>
      <c r="H12" s="6">
        <f t="shared" si="3"/>
        <v>63604.170000000006</v>
      </c>
      <c r="I12" s="6">
        <f t="shared" si="4"/>
        <v>8712.9</v>
      </c>
      <c r="J12" s="6">
        <f t="shared" si="5"/>
        <v>871.29</v>
      </c>
      <c r="K12" s="3" t="s">
        <v>360</v>
      </c>
      <c r="L12" s="3" t="s">
        <v>361</v>
      </c>
    </row>
    <row r="13" spans="1:12" x14ac:dyDescent="0.25">
      <c r="B13" s="4" t="s">
        <v>95</v>
      </c>
      <c r="C13" s="3" t="s">
        <v>327</v>
      </c>
      <c r="D13" s="6">
        <v>170.82</v>
      </c>
      <c r="E13" s="6">
        <f t="shared" si="0"/>
        <v>179.36099999999999</v>
      </c>
      <c r="F13" s="6">
        <f t="shared" si="1"/>
        <v>2690.415</v>
      </c>
      <c r="G13" s="6">
        <f t="shared" si="2"/>
        <v>5452.5743999999995</v>
      </c>
      <c r="H13" s="6">
        <f t="shared" si="3"/>
        <v>65466.764999999999</v>
      </c>
      <c r="I13" s="6">
        <f t="shared" si="4"/>
        <v>8968.0499999999993</v>
      </c>
      <c r="J13" s="6">
        <f t="shared" si="5"/>
        <v>896.80499999999995</v>
      </c>
      <c r="K13" s="3" t="s">
        <v>293</v>
      </c>
      <c r="L13" s="3" t="s">
        <v>251</v>
      </c>
    </row>
    <row r="14" spans="1:12" x14ac:dyDescent="0.25">
      <c r="B14" s="4" t="s">
        <v>97</v>
      </c>
      <c r="C14" s="3" t="s">
        <v>331</v>
      </c>
      <c r="D14" s="6">
        <v>136.94</v>
      </c>
      <c r="E14" s="6">
        <f t="shared" si="0"/>
        <v>143.78700000000001</v>
      </c>
      <c r="F14" s="6">
        <f t="shared" si="1"/>
        <v>2156.8050000000003</v>
      </c>
      <c r="G14" s="6">
        <f t="shared" si="2"/>
        <v>4371.1247999999996</v>
      </c>
      <c r="H14" s="6">
        <f t="shared" si="3"/>
        <v>52482.255000000005</v>
      </c>
      <c r="I14" s="6">
        <f t="shared" si="4"/>
        <v>7189.35</v>
      </c>
      <c r="J14" s="6">
        <f t="shared" si="5"/>
        <v>718.93499999999995</v>
      </c>
      <c r="K14" s="3" t="s">
        <v>293</v>
      </c>
      <c r="L14" s="3" t="s">
        <v>199</v>
      </c>
    </row>
    <row r="15" spans="1:12" x14ac:dyDescent="0.25">
      <c r="B15" s="4" t="s">
        <v>117</v>
      </c>
      <c r="C15" s="3" t="s">
        <v>364</v>
      </c>
      <c r="D15" s="6">
        <v>200.15</v>
      </c>
      <c r="E15" s="6">
        <f t="shared" si="0"/>
        <v>210.1575</v>
      </c>
      <c r="F15" s="6">
        <f t="shared" si="1"/>
        <v>3152.3625000000002</v>
      </c>
      <c r="G15" s="6">
        <f t="shared" si="2"/>
        <v>6388.7879999999996</v>
      </c>
      <c r="H15" s="6">
        <f t="shared" si="3"/>
        <v>76707.487500000003</v>
      </c>
      <c r="I15" s="6">
        <f t="shared" si="4"/>
        <v>10507.875</v>
      </c>
      <c r="J15" s="6">
        <f t="shared" si="5"/>
        <v>1050.7874999999999</v>
      </c>
      <c r="K15" s="3" t="s">
        <v>269</v>
      </c>
      <c r="L15" s="3" t="s">
        <v>222</v>
      </c>
    </row>
    <row r="16" spans="1:12" x14ac:dyDescent="0.25">
      <c r="B16" s="4" t="s">
        <v>123</v>
      </c>
      <c r="C16" s="3" t="s">
        <v>376</v>
      </c>
      <c r="D16" s="6">
        <v>157.94</v>
      </c>
      <c r="E16" s="6">
        <f t="shared" si="0"/>
        <v>165.83699999999999</v>
      </c>
      <c r="F16" s="6">
        <f t="shared" si="1"/>
        <v>2487.5549999999998</v>
      </c>
      <c r="G16" s="6">
        <f t="shared" si="2"/>
        <v>5041.4447999999993</v>
      </c>
      <c r="H16" s="6">
        <f t="shared" si="3"/>
        <v>60530.504999999997</v>
      </c>
      <c r="I16" s="6">
        <f t="shared" si="4"/>
        <v>8291.8499999999985</v>
      </c>
      <c r="J16" s="6">
        <f t="shared" si="5"/>
        <v>829.18499999999995</v>
      </c>
      <c r="K16" s="3" t="s">
        <v>248</v>
      </c>
      <c r="L16" s="3" t="s">
        <v>251</v>
      </c>
    </row>
    <row r="17" spans="2:12" x14ac:dyDescent="0.25">
      <c r="B17" s="4" t="s">
        <v>124</v>
      </c>
      <c r="C17" s="3" t="s">
        <v>377</v>
      </c>
      <c r="D17" s="6">
        <v>157.96</v>
      </c>
      <c r="E17" s="6">
        <f t="shared" si="0"/>
        <v>165.858</v>
      </c>
      <c r="F17" s="6">
        <f t="shared" si="1"/>
        <v>2487.87</v>
      </c>
      <c r="G17" s="6">
        <f t="shared" si="2"/>
        <v>5042.0832</v>
      </c>
      <c r="H17" s="6">
        <f t="shared" si="3"/>
        <v>60538.17</v>
      </c>
      <c r="I17" s="6">
        <f t="shared" si="4"/>
        <v>8292.9</v>
      </c>
      <c r="J17" s="6">
        <f t="shared" si="5"/>
        <v>829.29</v>
      </c>
      <c r="K17" s="3" t="s">
        <v>248</v>
      </c>
      <c r="L17" s="3" t="s">
        <v>230</v>
      </c>
    </row>
    <row r="18" spans="2:12" x14ac:dyDescent="0.25">
      <c r="B18" s="4" t="s">
        <v>127</v>
      </c>
      <c r="C18" s="3" t="s">
        <v>381</v>
      </c>
      <c r="D18" s="6">
        <v>176</v>
      </c>
      <c r="E18" s="6">
        <f t="shared" si="0"/>
        <v>184.8</v>
      </c>
      <c r="F18" s="6">
        <f t="shared" si="1"/>
        <v>2772</v>
      </c>
      <c r="G18" s="6">
        <f t="shared" si="2"/>
        <v>5617.92</v>
      </c>
      <c r="H18" s="6">
        <f t="shared" si="3"/>
        <v>67452</v>
      </c>
      <c r="I18" s="6">
        <f t="shared" si="4"/>
        <v>9240</v>
      </c>
      <c r="J18" s="6">
        <f t="shared" si="5"/>
        <v>923.99999999999989</v>
      </c>
      <c r="K18" s="3" t="s">
        <v>248</v>
      </c>
      <c r="L18" s="3" t="s">
        <v>251</v>
      </c>
    </row>
    <row r="19" spans="2:12" x14ac:dyDescent="0.25">
      <c r="B19" s="4" t="s">
        <v>128</v>
      </c>
      <c r="C19" s="3" t="s">
        <v>382</v>
      </c>
      <c r="D19" s="6">
        <v>157.94</v>
      </c>
      <c r="E19" s="6">
        <f t="shared" si="0"/>
        <v>165.83699999999999</v>
      </c>
      <c r="F19" s="6">
        <f t="shared" si="1"/>
        <v>2487.5549999999998</v>
      </c>
      <c r="G19" s="6">
        <f t="shared" si="2"/>
        <v>5041.4447999999993</v>
      </c>
      <c r="H19" s="6">
        <f t="shared" si="3"/>
        <v>60530.504999999997</v>
      </c>
      <c r="I19" s="6">
        <f t="shared" si="4"/>
        <v>8291.8499999999985</v>
      </c>
      <c r="J19" s="6">
        <f t="shared" si="5"/>
        <v>829.18499999999995</v>
      </c>
      <c r="K19" s="3" t="s">
        <v>248</v>
      </c>
      <c r="L19" s="3" t="s">
        <v>251</v>
      </c>
    </row>
    <row r="20" spans="2:12" x14ac:dyDescent="0.25">
      <c r="B20" s="4" t="s">
        <v>129</v>
      </c>
      <c r="C20" s="3" t="s">
        <v>383</v>
      </c>
      <c r="D20" s="6">
        <v>170.82</v>
      </c>
      <c r="E20" s="6">
        <f t="shared" si="0"/>
        <v>179.36099999999999</v>
      </c>
      <c r="F20" s="6">
        <f t="shared" si="1"/>
        <v>2690.415</v>
      </c>
      <c r="G20" s="6">
        <f t="shared" si="2"/>
        <v>5452.5743999999995</v>
      </c>
      <c r="H20" s="6">
        <f t="shared" si="3"/>
        <v>65466.764999999999</v>
      </c>
      <c r="I20" s="6">
        <f t="shared" si="4"/>
        <v>8968.0499999999993</v>
      </c>
      <c r="J20" s="6">
        <f t="shared" si="5"/>
        <v>896.80499999999995</v>
      </c>
      <c r="K20" s="3" t="s">
        <v>293</v>
      </c>
      <c r="L20" s="3" t="s">
        <v>150</v>
      </c>
    </row>
    <row r="21" spans="2:12" x14ac:dyDescent="0.25">
      <c r="B21" s="4" t="s">
        <v>130</v>
      </c>
      <c r="C21" s="3" t="s">
        <v>384</v>
      </c>
      <c r="D21" s="6">
        <v>208.11</v>
      </c>
      <c r="E21" s="6">
        <f t="shared" si="0"/>
        <v>218.5155</v>
      </c>
      <c r="F21" s="6">
        <f t="shared" si="1"/>
        <v>3277.7325000000001</v>
      </c>
      <c r="G21" s="6">
        <f t="shared" si="2"/>
        <v>6642.8711999999996</v>
      </c>
      <c r="H21" s="6">
        <f t="shared" si="3"/>
        <v>79758.157500000001</v>
      </c>
      <c r="I21" s="6">
        <f t="shared" si="4"/>
        <v>10925.775</v>
      </c>
      <c r="J21" s="6">
        <f t="shared" si="5"/>
        <v>1092.5775000000001</v>
      </c>
      <c r="K21" s="3" t="s">
        <v>279</v>
      </c>
      <c r="L21" s="3" t="s">
        <v>251</v>
      </c>
    </row>
    <row r="22" spans="2:12" x14ac:dyDescent="0.25">
      <c r="B22" s="4" t="s">
        <v>131</v>
      </c>
      <c r="C22" s="3" t="s">
        <v>385</v>
      </c>
      <c r="D22" s="6">
        <v>158.05000000000001</v>
      </c>
      <c r="E22" s="6">
        <f t="shared" si="0"/>
        <v>165.95250000000001</v>
      </c>
      <c r="F22" s="6">
        <f t="shared" si="1"/>
        <v>2489.2875000000004</v>
      </c>
      <c r="G22" s="6" t="e">
        <f>EVENTUALES!A1:B1</f>
        <v>#VALUE!</v>
      </c>
      <c r="H22" s="6">
        <f t="shared" si="3"/>
        <v>60572.662500000006</v>
      </c>
      <c r="I22" s="6">
        <f t="shared" si="4"/>
        <v>8297.625</v>
      </c>
      <c r="J22" s="6">
        <f t="shared" si="5"/>
        <v>829.76250000000005</v>
      </c>
      <c r="K22" s="3" t="s">
        <v>386</v>
      </c>
      <c r="L22" s="3" t="s">
        <v>199</v>
      </c>
    </row>
    <row r="23" spans="2:12" x14ac:dyDescent="0.25">
      <c r="B23" s="4" t="s">
        <v>132</v>
      </c>
      <c r="C23" s="3" t="s">
        <v>387</v>
      </c>
      <c r="D23" s="6">
        <v>180</v>
      </c>
      <c r="E23" s="6">
        <f t="shared" si="0"/>
        <v>189</v>
      </c>
      <c r="F23" s="6">
        <f t="shared" si="1"/>
        <v>2835</v>
      </c>
      <c r="G23" s="6" t="s">
        <v>521</v>
      </c>
      <c r="H23" s="6">
        <f t="shared" si="3"/>
        <v>68985</v>
      </c>
      <c r="I23" s="6">
        <f t="shared" si="4"/>
        <v>9450</v>
      </c>
      <c r="J23" s="6">
        <f t="shared" si="5"/>
        <v>944.99999999999989</v>
      </c>
      <c r="K23" s="3" t="s">
        <v>248</v>
      </c>
      <c r="L23" s="3" t="s">
        <v>230</v>
      </c>
    </row>
    <row r="24" spans="2:12" x14ac:dyDescent="0.25">
      <c r="B24" s="4" t="s">
        <v>63</v>
      </c>
      <c r="C24" s="3" t="s">
        <v>277</v>
      </c>
      <c r="D24" s="6">
        <v>198.04</v>
      </c>
      <c r="E24" s="6">
        <f t="shared" si="0"/>
        <v>207.94200000000001</v>
      </c>
      <c r="F24" s="6">
        <f t="shared" si="1"/>
        <v>3119.13</v>
      </c>
      <c r="G24" s="6">
        <f t="shared" si="2"/>
        <v>6321.4367999999995</v>
      </c>
      <c r="H24" s="6">
        <f t="shared" si="3"/>
        <v>75898.83</v>
      </c>
      <c r="I24" s="6">
        <f t="shared" si="4"/>
        <v>10397.1</v>
      </c>
      <c r="J24" s="6">
        <f t="shared" si="5"/>
        <v>1039.71</v>
      </c>
      <c r="K24" s="3" t="s">
        <v>248</v>
      </c>
      <c r="L24" s="3" t="s">
        <v>241</v>
      </c>
    </row>
    <row r="25" spans="2:12" x14ac:dyDescent="0.25">
      <c r="B25" s="4" t="s">
        <v>70</v>
      </c>
      <c r="C25" s="3" t="s">
        <v>287</v>
      </c>
      <c r="D25" s="6">
        <v>193.56</v>
      </c>
      <c r="E25" s="6">
        <f t="shared" si="0"/>
        <v>203.238</v>
      </c>
      <c r="F25" s="6">
        <f t="shared" si="1"/>
        <v>3048.57</v>
      </c>
      <c r="G25" s="6">
        <f t="shared" si="2"/>
        <v>6178.4351999999999</v>
      </c>
      <c r="H25" s="6">
        <f t="shared" si="3"/>
        <v>74181.87</v>
      </c>
      <c r="I25" s="6">
        <f t="shared" si="4"/>
        <v>10161.9</v>
      </c>
      <c r="J25" s="6">
        <f t="shared" si="5"/>
        <v>1016.1899999999999</v>
      </c>
      <c r="K25" s="3" t="s">
        <v>248</v>
      </c>
      <c r="L25" s="3" t="s">
        <v>241</v>
      </c>
    </row>
    <row r="26" spans="2:12" x14ac:dyDescent="0.25">
      <c r="B26" s="4" t="s">
        <v>73</v>
      </c>
      <c r="C26" s="3" t="s">
        <v>292</v>
      </c>
      <c r="D26" s="6">
        <v>165.97</v>
      </c>
      <c r="E26" s="6">
        <f t="shared" si="0"/>
        <v>174.26849999999999</v>
      </c>
      <c r="F26" s="6">
        <f t="shared" si="1"/>
        <v>2614.0274999999997</v>
      </c>
      <c r="G26" s="6">
        <f t="shared" si="2"/>
        <v>5297.7623999999996</v>
      </c>
      <c r="H26" s="6">
        <f t="shared" si="3"/>
        <v>63608.002499999995</v>
      </c>
      <c r="I26" s="6">
        <f t="shared" si="4"/>
        <v>8713.4249999999993</v>
      </c>
      <c r="J26" s="6">
        <f t="shared" si="5"/>
        <v>871.34249999999986</v>
      </c>
      <c r="K26" s="3" t="s">
        <v>293</v>
      </c>
      <c r="L26" s="3" t="s">
        <v>150</v>
      </c>
    </row>
    <row r="27" spans="2:12" x14ac:dyDescent="0.25">
      <c r="B27" s="4" t="s">
        <v>74</v>
      </c>
      <c r="C27" s="3" t="s">
        <v>294</v>
      </c>
      <c r="D27" s="6">
        <v>157.96</v>
      </c>
      <c r="E27" s="6">
        <f t="shared" si="0"/>
        <v>165.858</v>
      </c>
      <c r="F27" s="6">
        <f t="shared" si="1"/>
        <v>2487.87</v>
      </c>
      <c r="G27" s="6">
        <f t="shared" si="2"/>
        <v>5042.0832</v>
      </c>
      <c r="H27" s="6">
        <f t="shared" si="3"/>
        <v>60538.17</v>
      </c>
      <c r="I27" s="6">
        <f t="shared" si="4"/>
        <v>8292.9</v>
      </c>
      <c r="J27" s="6">
        <f t="shared" si="5"/>
        <v>829.29</v>
      </c>
      <c r="K27" s="3" t="s">
        <v>295</v>
      </c>
      <c r="L27" s="3" t="s">
        <v>289</v>
      </c>
    </row>
    <row r="28" spans="2:12" x14ac:dyDescent="0.25">
      <c r="B28" s="4" t="s">
        <v>88</v>
      </c>
      <c r="C28" s="3" t="s">
        <v>317</v>
      </c>
      <c r="D28" s="6">
        <v>165.97</v>
      </c>
      <c r="E28" s="6">
        <f t="shared" si="0"/>
        <v>174.26849999999999</v>
      </c>
      <c r="F28" s="6">
        <f t="shared" si="1"/>
        <v>2614.0274999999997</v>
      </c>
      <c r="G28" s="6">
        <f t="shared" si="2"/>
        <v>5297.7623999999996</v>
      </c>
      <c r="H28" s="6">
        <f t="shared" si="3"/>
        <v>63608.002499999995</v>
      </c>
      <c r="I28" s="6">
        <f t="shared" si="4"/>
        <v>8713.4249999999993</v>
      </c>
      <c r="J28" s="6">
        <f t="shared" si="5"/>
        <v>871.34249999999986</v>
      </c>
      <c r="K28" s="3" t="s">
        <v>248</v>
      </c>
      <c r="L28" s="3" t="s">
        <v>241</v>
      </c>
    </row>
    <row r="29" spans="2:12" x14ac:dyDescent="0.25">
      <c r="B29" s="4" t="s">
        <v>89</v>
      </c>
      <c r="C29" s="3" t="s">
        <v>318</v>
      </c>
      <c r="D29" s="6">
        <v>151.97</v>
      </c>
      <c r="E29" s="6">
        <f t="shared" si="0"/>
        <v>159.5685</v>
      </c>
      <c r="F29" s="6">
        <f t="shared" si="1"/>
        <v>2393.5275000000001</v>
      </c>
      <c r="G29" s="6">
        <f t="shared" si="2"/>
        <v>4850.8823999999995</v>
      </c>
      <c r="H29" s="6">
        <f t="shared" si="3"/>
        <v>58242.502500000002</v>
      </c>
      <c r="I29" s="6">
        <f t="shared" si="4"/>
        <v>7978.4250000000002</v>
      </c>
      <c r="J29" s="6">
        <f t="shared" si="5"/>
        <v>797.84249999999997</v>
      </c>
      <c r="K29" s="3" t="s">
        <v>319</v>
      </c>
      <c r="L29" s="3" t="s">
        <v>241</v>
      </c>
    </row>
    <row r="30" spans="2:12" x14ac:dyDescent="0.25">
      <c r="B30" s="4" t="s">
        <v>94</v>
      </c>
      <c r="C30" s="3" t="s">
        <v>326</v>
      </c>
      <c r="D30" s="6">
        <v>196.2</v>
      </c>
      <c r="E30" s="6">
        <f t="shared" si="0"/>
        <v>206.01</v>
      </c>
      <c r="F30" s="6">
        <f t="shared" si="1"/>
        <v>3090.1499999999996</v>
      </c>
      <c r="G30" s="6">
        <f t="shared" si="2"/>
        <v>6262.7039999999997</v>
      </c>
      <c r="H30" s="6">
        <f t="shared" si="3"/>
        <v>75193.649999999994</v>
      </c>
      <c r="I30" s="6">
        <f t="shared" si="4"/>
        <v>10300.5</v>
      </c>
      <c r="J30" s="6">
        <f t="shared" si="5"/>
        <v>1030.05</v>
      </c>
      <c r="K30" s="3" t="s">
        <v>248</v>
      </c>
      <c r="L30" s="3" t="s">
        <v>251</v>
      </c>
    </row>
    <row r="31" spans="2:12" x14ac:dyDescent="0.25">
      <c r="B31" s="4" t="s">
        <v>98</v>
      </c>
      <c r="C31" s="3" t="s">
        <v>332</v>
      </c>
      <c r="D31" s="6">
        <v>157.97</v>
      </c>
      <c r="E31" s="6">
        <f t="shared" si="0"/>
        <v>165.86850000000001</v>
      </c>
      <c r="F31" s="6">
        <f t="shared" si="1"/>
        <v>2488.0275000000001</v>
      </c>
      <c r="G31" s="6">
        <f t="shared" si="2"/>
        <v>5042.4023999999999</v>
      </c>
      <c r="H31" s="6">
        <f t="shared" si="3"/>
        <v>60542.002500000002</v>
      </c>
      <c r="I31" s="6">
        <f t="shared" si="4"/>
        <v>8293.4250000000011</v>
      </c>
      <c r="J31" s="6">
        <f t="shared" si="5"/>
        <v>829.34249999999997</v>
      </c>
      <c r="K31" s="3" t="s">
        <v>248</v>
      </c>
      <c r="L31" s="3" t="s">
        <v>251</v>
      </c>
    </row>
    <row r="32" spans="2:12" x14ac:dyDescent="0.25">
      <c r="B32" s="4" t="s">
        <v>99</v>
      </c>
      <c r="C32" s="3" t="s">
        <v>333</v>
      </c>
      <c r="D32" s="6">
        <v>288.23</v>
      </c>
      <c r="E32" s="6">
        <f t="shared" si="0"/>
        <v>302.64150000000001</v>
      </c>
      <c r="F32" s="6">
        <f t="shared" si="1"/>
        <v>4539.6225000000004</v>
      </c>
      <c r="G32" s="6">
        <f t="shared" si="2"/>
        <v>9200.3016000000007</v>
      </c>
      <c r="H32" s="6">
        <f t="shared" si="3"/>
        <v>110464.14750000001</v>
      </c>
      <c r="I32" s="6">
        <f t="shared" si="4"/>
        <v>15132.075000000001</v>
      </c>
      <c r="J32" s="6">
        <f t="shared" si="5"/>
        <v>1513.2075</v>
      </c>
      <c r="K32" s="3" t="s">
        <v>248</v>
      </c>
      <c r="L32" s="3" t="s">
        <v>334</v>
      </c>
    </row>
    <row r="33" spans="2:12" x14ac:dyDescent="0.25">
      <c r="B33" s="4" t="s">
        <v>100</v>
      </c>
      <c r="C33" s="3" t="s">
        <v>335</v>
      </c>
      <c r="D33" s="6">
        <v>157.96</v>
      </c>
      <c r="E33" s="6">
        <f t="shared" si="0"/>
        <v>165.858</v>
      </c>
      <c r="F33" s="6">
        <f t="shared" si="1"/>
        <v>2487.87</v>
      </c>
      <c r="G33" s="6">
        <f t="shared" si="2"/>
        <v>5042.0832</v>
      </c>
      <c r="H33" s="6">
        <f t="shared" si="3"/>
        <v>60538.17</v>
      </c>
      <c r="I33" s="6">
        <f t="shared" si="4"/>
        <v>8292.9</v>
      </c>
      <c r="J33" s="6">
        <f t="shared" si="5"/>
        <v>829.29</v>
      </c>
      <c r="K33" s="3" t="s">
        <v>248</v>
      </c>
      <c r="L33" s="3" t="s">
        <v>251</v>
      </c>
    </row>
    <row r="34" spans="2:12" x14ac:dyDescent="0.25">
      <c r="B34" s="4" t="s">
        <v>102</v>
      </c>
      <c r="C34" s="3" t="s">
        <v>337</v>
      </c>
      <c r="D34" s="6">
        <v>198.03</v>
      </c>
      <c r="E34" s="6">
        <f t="shared" si="0"/>
        <v>207.9315</v>
      </c>
      <c r="F34" s="6">
        <f t="shared" si="1"/>
        <v>3118.9724999999999</v>
      </c>
      <c r="G34" s="6">
        <f t="shared" si="2"/>
        <v>6321.1175999999996</v>
      </c>
      <c r="H34" s="6">
        <f t="shared" si="3"/>
        <v>75894.997499999998</v>
      </c>
      <c r="I34" s="6">
        <f t="shared" si="4"/>
        <v>10396.575000000001</v>
      </c>
      <c r="J34" s="6">
        <f t="shared" si="5"/>
        <v>1039.6575</v>
      </c>
      <c r="K34" s="3" t="s">
        <v>248</v>
      </c>
      <c r="L34" s="3" t="s">
        <v>230</v>
      </c>
    </row>
    <row r="35" spans="2:12" x14ac:dyDescent="0.25">
      <c r="B35" s="4" t="s">
        <v>103</v>
      </c>
      <c r="C35" s="3" t="s">
        <v>338</v>
      </c>
      <c r="D35" s="6">
        <v>165.92</v>
      </c>
      <c r="E35" s="6">
        <f>+D35*20%+D35</f>
        <v>199.10399999999998</v>
      </c>
      <c r="F35" s="6">
        <f t="shared" si="1"/>
        <v>2986.56</v>
      </c>
      <c r="G35" s="6">
        <f t="shared" si="2"/>
        <v>6052.7615999999989</v>
      </c>
      <c r="H35" s="6">
        <f t="shared" si="3"/>
        <v>72672.959999999992</v>
      </c>
      <c r="I35" s="6">
        <f t="shared" si="4"/>
        <v>9955.1999999999989</v>
      </c>
      <c r="J35" s="6">
        <f t="shared" si="5"/>
        <v>995.51999999999975</v>
      </c>
      <c r="K35" s="3" t="s">
        <v>339</v>
      </c>
      <c r="L35" s="3" t="s">
        <v>150</v>
      </c>
    </row>
    <row r="36" spans="2:12" x14ac:dyDescent="0.25">
      <c r="B36" s="4" t="s">
        <v>48</v>
      </c>
      <c r="C36" s="3" t="s">
        <v>247</v>
      </c>
      <c r="D36" s="6">
        <v>231.59</v>
      </c>
      <c r="E36" s="6">
        <f t="shared" si="0"/>
        <v>243.1695</v>
      </c>
      <c r="F36" s="6">
        <f t="shared" si="1"/>
        <v>3647.5425</v>
      </c>
      <c r="G36" s="6">
        <f t="shared" si="2"/>
        <v>7392.3527999999997</v>
      </c>
      <c r="H36" s="6">
        <f t="shared" si="3"/>
        <v>88756.867499999993</v>
      </c>
      <c r="I36" s="6">
        <f t="shared" si="4"/>
        <v>12158.475</v>
      </c>
      <c r="J36" s="6">
        <f t="shared" si="5"/>
        <v>1215.8474999999999</v>
      </c>
      <c r="K36" s="3" t="s">
        <v>248</v>
      </c>
      <c r="L36" s="3" t="s">
        <v>241</v>
      </c>
    </row>
    <row r="37" spans="2:12" x14ac:dyDescent="0.25">
      <c r="B37" s="4" t="s">
        <v>114</v>
      </c>
      <c r="C37" s="3" t="s">
        <v>358</v>
      </c>
      <c r="D37" s="6">
        <v>220.56</v>
      </c>
      <c r="E37" s="6">
        <f t="shared" si="0"/>
        <v>231.58799999999999</v>
      </c>
      <c r="F37" s="6">
        <f t="shared" si="1"/>
        <v>3473.8199999999997</v>
      </c>
      <c r="G37" s="6">
        <f t="shared" si="2"/>
        <v>7040.2751999999991</v>
      </c>
      <c r="H37" s="6">
        <f t="shared" si="3"/>
        <v>84529.62</v>
      </c>
      <c r="I37" s="6">
        <f t="shared" si="4"/>
        <v>11579.4</v>
      </c>
      <c r="J37" s="6">
        <f t="shared" si="5"/>
        <v>1157.94</v>
      </c>
      <c r="K37" s="3" t="s">
        <v>248</v>
      </c>
      <c r="L37" s="3" t="s">
        <v>251</v>
      </c>
    </row>
    <row r="38" spans="2:12" x14ac:dyDescent="0.25">
      <c r="B38" s="4" t="s">
        <v>106</v>
      </c>
      <c r="C38" s="3" t="s">
        <v>343</v>
      </c>
      <c r="D38" s="6">
        <v>288.18</v>
      </c>
      <c r="E38" s="6">
        <f t="shared" si="0"/>
        <v>302.589</v>
      </c>
      <c r="F38" s="6">
        <f t="shared" si="1"/>
        <v>4538.835</v>
      </c>
      <c r="G38" s="6">
        <f t="shared" si="2"/>
        <v>9198.7055999999993</v>
      </c>
      <c r="H38" s="6">
        <f t="shared" si="3"/>
        <v>110444.985</v>
      </c>
      <c r="I38" s="6">
        <f t="shared" si="4"/>
        <v>15129.45</v>
      </c>
      <c r="J38" s="6">
        <f t="shared" si="5"/>
        <v>1512.9449999999999</v>
      </c>
      <c r="K38" s="3" t="s">
        <v>248</v>
      </c>
      <c r="L38" s="3" t="s">
        <v>261</v>
      </c>
    </row>
    <row r="39" spans="2:12" x14ac:dyDescent="0.25">
      <c r="B39" s="4" t="s">
        <v>136</v>
      </c>
      <c r="C39" s="3" t="s">
        <v>393</v>
      </c>
      <c r="D39" s="6">
        <v>206.66</v>
      </c>
      <c r="E39" s="6">
        <f t="shared" si="0"/>
        <v>216.99299999999999</v>
      </c>
      <c r="F39" s="6">
        <f t="shared" si="1"/>
        <v>3254.895</v>
      </c>
      <c r="G39" s="6">
        <f t="shared" si="2"/>
        <v>6596.5871999999999</v>
      </c>
      <c r="H39" s="6">
        <f t="shared" si="3"/>
        <v>79202.444999999992</v>
      </c>
      <c r="I39" s="6">
        <f t="shared" si="4"/>
        <v>10849.65</v>
      </c>
      <c r="J39" s="6">
        <f t="shared" si="5"/>
        <v>1084.9649999999999</v>
      </c>
      <c r="K39" s="3" t="s">
        <v>394</v>
      </c>
      <c r="L39" s="3" t="s">
        <v>150</v>
      </c>
    </row>
    <row r="40" spans="2:12" x14ac:dyDescent="0.25">
      <c r="B40" s="4" t="s">
        <v>121</v>
      </c>
      <c r="C40" s="3" t="s">
        <v>371</v>
      </c>
      <c r="D40" s="6">
        <v>166.04</v>
      </c>
      <c r="E40" s="6">
        <f t="shared" si="0"/>
        <v>174.34199999999998</v>
      </c>
      <c r="F40" s="6">
        <f t="shared" si="1"/>
        <v>2615.1299999999997</v>
      </c>
      <c r="G40" s="6">
        <f t="shared" si="2"/>
        <v>5299.996799999999</v>
      </c>
      <c r="H40" s="6">
        <f t="shared" si="3"/>
        <v>63634.829999999994</v>
      </c>
      <c r="I40" s="6">
        <f t="shared" si="4"/>
        <v>8717.0999999999985</v>
      </c>
      <c r="J40" s="6">
        <f t="shared" si="5"/>
        <v>871.70999999999981</v>
      </c>
      <c r="K40" s="3" t="s">
        <v>293</v>
      </c>
      <c r="L40" s="3" t="s">
        <v>372</v>
      </c>
    </row>
    <row r="41" spans="2:12" x14ac:dyDescent="0.25">
      <c r="B41" s="4" t="s">
        <v>140</v>
      </c>
      <c r="C41" s="3" t="s">
        <v>401</v>
      </c>
      <c r="D41" s="6">
        <v>166.02</v>
      </c>
      <c r="E41" s="6">
        <f t="shared" si="0"/>
        <v>174.321</v>
      </c>
      <c r="F41" s="6">
        <f t="shared" si="1"/>
        <v>2614.8150000000001</v>
      </c>
      <c r="G41" s="6">
        <f t="shared" si="2"/>
        <v>5299.3584000000001</v>
      </c>
      <c r="H41" s="6">
        <f t="shared" si="3"/>
        <v>63627.165000000001</v>
      </c>
      <c r="I41" s="6">
        <f t="shared" si="4"/>
        <v>8716.0499999999993</v>
      </c>
      <c r="J41" s="6">
        <f t="shared" si="5"/>
        <v>871.6049999999999</v>
      </c>
      <c r="K41" s="3" t="s">
        <v>402</v>
      </c>
      <c r="L41" s="3" t="s">
        <v>222</v>
      </c>
    </row>
    <row r="42" spans="2:12" x14ac:dyDescent="0.25">
      <c r="B42" s="4" t="s">
        <v>147</v>
      </c>
      <c r="C42" s="3" t="s">
        <v>410</v>
      </c>
      <c r="D42" s="6">
        <v>157.94999999999999</v>
      </c>
      <c r="E42" s="6">
        <f t="shared" si="0"/>
        <v>165.8475</v>
      </c>
      <c r="F42" s="6">
        <f t="shared" si="1"/>
        <v>2487.7125000000001</v>
      </c>
      <c r="G42" s="6">
        <f t="shared" si="2"/>
        <v>5041.7639999999992</v>
      </c>
      <c r="H42" s="6">
        <f t="shared" si="3"/>
        <v>60534.337500000001</v>
      </c>
      <c r="I42" s="6">
        <f t="shared" si="4"/>
        <v>8292.375</v>
      </c>
      <c r="J42" s="6">
        <f t="shared" si="5"/>
        <v>829.23749999999984</v>
      </c>
      <c r="K42" s="3" t="s">
        <v>248</v>
      </c>
      <c r="L42" s="3" t="s">
        <v>230</v>
      </c>
    </row>
    <row r="43" spans="2:12" x14ac:dyDescent="0.25">
      <c r="B43" s="4" t="s">
        <v>144</v>
      </c>
      <c r="C43" s="3" t="s">
        <v>406</v>
      </c>
      <c r="D43" s="6">
        <v>158.02000000000001</v>
      </c>
      <c r="E43" s="6">
        <f t="shared" si="0"/>
        <v>165.92100000000002</v>
      </c>
      <c r="F43" s="6">
        <f t="shared" si="1"/>
        <v>2488.8150000000005</v>
      </c>
      <c r="G43" s="6">
        <f t="shared" si="2"/>
        <v>5043.9984000000004</v>
      </c>
      <c r="H43" s="6">
        <f t="shared" si="3"/>
        <v>60561.165000000008</v>
      </c>
      <c r="I43" s="6">
        <f t="shared" si="4"/>
        <v>8296.0500000000011</v>
      </c>
      <c r="J43" s="6">
        <f t="shared" si="5"/>
        <v>829.60500000000002</v>
      </c>
      <c r="K43" s="3" t="s">
        <v>178</v>
      </c>
      <c r="L43" s="3" t="s">
        <v>230</v>
      </c>
    </row>
    <row r="44" spans="2:12" x14ac:dyDescent="0.25">
      <c r="B44" s="4" t="s">
        <v>145</v>
      </c>
      <c r="C44" s="3" t="s">
        <v>407</v>
      </c>
      <c r="D44" s="6">
        <v>158.02000000000001</v>
      </c>
      <c r="E44" s="6">
        <f t="shared" si="0"/>
        <v>165.92100000000002</v>
      </c>
      <c r="F44" s="6">
        <f t="shared" si="1"/>
        <v>2488.8150000000005</v>
      </c>
      <c r="G44" s="6">
        <f t="shared" si="2"/>
        <v>5043.9984000000004</v>
      </c>
      <c r="H44" s="6">
        <f t="shared" si="3"/>
        <v>60561.165000000008</v>
      </c>
      <c r="I44" s="6">
        <f t="shared" si="4"/>
        <v>8296.0500000000011</v>
      </c>
      <c r="J44" s="6">
        <f t="shared" si="5"/>
        <v>829.60500000000002</v>
      </c>
      <c r="K44" s="3" t="s">
        <v>191</v>
      </c>
      <c r="L44" s="3" t="s">
        <v>150</v>
      </c>
    </row>
    <row r="45" spans="2:12" x14ac:dyDescent="0.25">
      <c r="B45" s="4" t="s">
        <v>93</v>
      </c>
      <c r="C45" s="3" t="s">
        <v>323</v>
      </c>
      <c r="D45" s="6">
        <v>200</v>
      </c>
      <c r="E45" s="6">
        <f t="shared" si="0"/>
        <v>210</v>
      </c>
      <c r="F45" s="6">
        <f t="shared" si="1"/>
        <v>3150</v>
      </c>
      <c r="G45" s="6">
        <f t="shared" si="2"/>
        <v>6384</v>
      </c>
      <c r="H45" s="6">
        <f t="shared" si="3"/>
        <v>76650</v>
      </c>
      <c r="I45" s="6">
        <f t="shared" si="4"/>
        <v>10500</v>
      </c>
      <c r="J45" s="6">
        <f t="shared" si="5"/>
        <v>1050</v>
      </c>
      <c r="K45" s="3" t="s">
        <v>324</v>
      </c>
      <c r="L45" s="3" t="s">
        <v>325</v>
      </c>
    </row>
    <row r="46" spans="2:12" x14ac:dyDescent="0.25">
      <c r="B46" s="4" t="s">
        <v>58</v>
      </c>
      <c r="C46" s="3" t="s">
        <v>268</v>
      </c>
      <c r="D46" s="6">
        <v>302.79000000000002</v>
      </c>
      <c r="E46" s="6">
        <f t="shared" si="0"/>
        <v>317.92950000000002</v>
      </c>
      <c r="F46" s="6">
        <f t="shared" si="1"/>
        <v>4768.9425000000001</v>
      </c>
      <c r="G46" s="6">
        <f t="shared" si="2"/>
        <v>9665.0568000000003</v>
      </c>
      <c r="H46" s="6">
        <f t="shared" si="3"/>
        <v>116044.2675</v>
      </c>
      <c r="I46" s="6">
        <f t="shared" si="4"/>
        <v>15896.475</v>
      </c>
      <c r="J46" s="6">
        <f t="shared" si="5"/>
        <v>1589.6475000000003</v>
      </c>
      <c r="K46" s="3" t="s">
        <v>269</v>
      </c>
      <c r="L46" s="3" t="s">
        <v>241</v>
      </c>
    </row>
    <row r="47" spans="2:12" s="12" customFormat="1" x14ac:dyDescent="0.25">
      <c r="E47" s="15">
        <f>SUM(E2:E46)</f>
        <v>9315.6345000000019</v>
      </c>
      <c r="F47" s="15">
        <f t="shared" ref="F47:J47" si="6">SUM(F2:F46)</f>
        <v>139734.51750000002</v>
      </c>
      <c r="G47" s="15" t="e">
        <f t="shared" si="6"/>
        <v>#VALUE!</v>
      </c>
      <c r="H47" s="15">
        <f t="shared" si="6"/>
        <v>3400206.5924999993</v>
      </c>
      <c r="I47" s="15">
        <f t="shared" si="6"/>
        <v>465781.72499999992</v>
      </c>
      <c r="J47" s="15">
        <f t="shared" si="6"/>
        <v>46578.172500000001</v>
      </c>
    </row>
    <row r="50" spans="8:8" x14ac:dyDescent="0.25">
      <c r="H50" s="17"/>
    </row>
  </sheetData>
  <pageMargins left="0.70866141732283472" right="0.70866141732283472" top="0.74803149606299213" bottom="0.74803149606299213" header="0.31496062992125984" footer="0.31496062992125984"/>
  <pageSetup scale="7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13"/>
  <sheetViews>
    <sheetView workbookViewId="0">
      <selection activeCell="G21" sqref="G20:G21"/>
    </sheetView>
  </sheetViews>
  <sheetFormatPr baseColWidth="10" defaultRowHeight="15" x14ac:dyDescent="0.25"/>
  <cols>
    <col min="2" max="2" width="33" bestFit="1" customWidth="1"/>
    <col min="3" max="4" width="0" hidden="1" customWidth="1"/>
    <col min="5" max="5" width="11.5703125" bestFit="1" customWidth="1"/>
    <col min="7" max="7" width="13.140625" bestFit="1" customWidth="1"/>
    <col min="8" max="8" width="12.7109375" customWidth="1"/>
    <col min="9" max="9" width="12.42578125" customWidth="1"/>
    <col min="10" max="10" width="20.7109375" bestFit="1" customWidth="1"/>
    <col min="11" max="11" width="20.7109375" customWidth="1"/>
  </cols>
  <sheetData>
    <row r="2" spans="1:11" ht="45" x14ac:dyDescent="0.25">
      <c r="A2" s="1" t="s">
        <v>411</v>
      </c>
      <c r="B2" s="1" t="s">
        <v>412</v>
      </c>
      <c r="C2" s="8" t="s">
        <v>518</v>
      </c>
      <c r="D2" s="8" t="s">
        <v>504</v>
      </c>
      <c r="E2" s="8" t="s">
        <v>505</v>
      </c>
      <c r="F2" s="8" t="s">
        <v>506</v>
      </c>
      <c r="G2" s="8" t="s">
        <v>507</v>
      </c>
      <c r="H2" s="8" t="s">
        <v>508</v>
      </c>
      <c r="I2" s="8" t="s">
        <v>509</v>
      </c>
      <c r="J2" s="1" t="s">
        <v>414</v>
      </c>
      <c r="K2" s="1" t="s">
        <v>415</v>
      </c>
    </row>
    <row r="3" spans="1:11" x14ac:dyDescent="0.25">
      <c r="A3" s="4" t="s">
        <v>109</v>
      </c>
      <c r="B3" s="3" t="s">
        <v>346</v>
      </c>
      <c r="C3" s="6">
        <v>1215.42</v>
      </c>
      <c r="D3" s="6">
        <v>1215.42</v>
      </c>
      <c r="E3" s="6">
        <f t="shared" ref="E3:E12" si="0">+D3*15</f>
        <v>18231.300000000003</v>
      </c>
      <c r="F3" s="6">
        <f t="shared" ref="F3:F12" si="1">+D3*30.4</f>
        <v>36948.768000000004</v>
      </c>
      <c r="G3" s="6">
        <f t="shared" ref="G3:G12" si="2">+D3*365</f>
        <v>443628.30000000005</v>
      </c>
      <c r="H3" s="6">
        <f t="shared" ref="H3:H12" si="3">+D3*50</f>
        <v>60771</v>
      </c>
      <c r="I3" s="6">
        <f t="shared" ref="I3" si="4">0.0547945205479452*0.25*D3*365</f>
        <v>6077.0999999999995</v>
      </c>
      <c r="J3" s="3" t="s">
        <v>347</v>
      </c>
      <c r="K3" s="3" t="s">
        <v>348</v>
      </c>
    </row>
    <row r="4" spans="1:11" x14ac:dyDescent="0.25">
      <c r="A4" s="4" t="s">
        <v>141</v>
      </c>
      <c r="B4" s="3" t="s">
        <v>403</v>
      </c>
      <c r="C4" s="6">
        <v>706.44</v>
      </c>
      <c r="D4" s="6">
        <v>706.44</v>
      </c>
      <c r="E4" s="6">
        <f t="shared" si="0"/>
        <v>10596.6</v>
      </c>
      <c r="F4" s="6">
        <f t="shared" si="1"/>
        <v>21475.776000000002</v>
      </c>
      <c r="G4" s="6">
        <f t="shared" si="2"/>
        <v>257850.6</v>
      </c>
      <c r="H4" s="6">
        <f t="shared" si="3"/>
        <v>35322</v>
      </c>
      <c r="I4" s="6"/>
      <c r="J4" s="3" t="s">
        <v>221</v>
      </c>
      <c r="K4" s="3" t="s">
        <v>224</v>
      </c>
    </row>
    <row r="5" spans="1:11" x14ac:dyDescent="0.25">
      <c r="A5" s="4" t="s">
        <v>142</v>
      </c>
      <c r="B5" s="3" t="s">
        <v>404</v>
      </c>
      <c r="C5" s="6">
        <v>706.44</v>
      </c>
      <c r="D5" s="6">
        <v>706.44</v>
      </c>
      <c r="E5" s="6">
        <f t="shared" si="0"/>
        <v>10596.6</v>
      </c>
      <c r="F5" s="6">
        <f t="shared" si="1"/>
        <v>21475.776000000002</v>
      </c>
      <c r="G5" s="6">
        <f t="shared" si="2"/>
        <v>257850.6</v>
      </c>
      <c r="H5" s="6">
        <f t="shared" si="3"/>
        <v>35322</v>
      </c>
      <c r="I5" s="6"/>
      <c r="J5" s="3" t="s">
        <v>221</v>
      </c>
      <c r="K5" s="3" t="s">
        <v>224</v>
      </c>
    </row>
    <row r="6" spans="1:11" x14ac:dyDescent="0.25">
      <c r="A6" s="4" t="s">
        <v>143</v>
      </c>
      <c r="B6" s="3" t="s">
        <v>405</v>
      </c>
      <c r="C6" s="6">
        <v>706.44</v>
      </c>
      <c r="D6" s="6">
        <v>706.44</v>
      </c>
      <c r="E6" s="6">
        <f t="shared" si="0"/>
        <v>10596.6</v>
      </c>
      <c r="F6" s="6">
        <f t="shared" si="1"/>
        <v>21475.776000000002</v>
      </c>
      <c r="G6" s="6">
        <f t="shared" si="2"/>
        <v>257850.6</v>
      </c>
      <c r="H6" s="6">
        <f t="shared" si="3"/>
        <v>35322</v>
      </c>
      <c r="I6" s="6"/>
      <c r="J6" s="3" t="s">
        <v>221</v>
      </c>
      <c r="K6" s="3" t="s">
        <v>224</v>
      </c>
    </row>
    <row r="7" spans="1:11" x14ac:dyDescent="0.25">
      <c r="A7" s="4" t="s">
        <v>91</v>
      </c>
      <c r="B7" s="3" t="s">
        <v>321</v>
      </c>
      <c r="C7" s="6">
        <v>706.44</v>
      </c>
      <c r="D7" s="6">
        <v>706.44</v>
      </c>
      <c r="E7" s="6">
        <f t="shared" si="0"/>
        <v>10596.6</v>
      </c>
      <c r="F7" s="6">
        <f t="shared" si="1"/>
        <v>21475.776000000002</v>
      </c>
      <c r="G7" s="6">
        <f t="shared" si="2"/>
        <v>257850.6</v>
      </c>
      <c r="H7" s="6">
        <f t="shared" si="3"/>
        <v>35322</v>
      </c>
      <c r="I7" s="6"/>
      <c r="J7" s="3" t="s">
        <v>221</v>
      </c>
      <c r="K7" s="3" t="s">
        <v>224</v>
      </c>
    </row>
    <row r="8" spans="1:11" x14ac:dyDescent="0.25">
      <c r="A8" s="4" t="s">
        <v>86</v>
      </c>
      <c r="B8" s="3" t="s">
        <v>315</v>
      </c>
      <c r="C8" s="6">
        <v>706.44</v>
      </c>
      <c r="D8" s="6">
        <v>706.44</v>
      </c>
      <c r="E8" s="6">
        <f t="shared" si="0"/>
        <v>10596.6</v>
      </c>
      <c r="F8" s="6">
        <f t="shared" si="1"/>
        <v>21475.776000000002</v>
      </c>
      <c r="G8" s="6">
        <f t="shared" si="2"/>
        <v>257850.6</v>
      </c>
      <c r="H8" s="6">
        <f t="shared" si="3"/>
        <v>35322</v>
      </c>
      <c r="I8" s="6"/>
      <c r="J8" s="3" t="s">
        <v>221</v>
      </c>
      <c r="K8" s="3" t="s">
        <v>224</v>
      </c>
    </row>
    <row r="9" spans="1:11" x14ac:dyDescent="0.25">
      <c r="A9" s="4" t="s">
        <v>87</v>
      </c>
      <c r="B9" s="3" t="s">
        <v>316</v>
      </c>
      <c r="C9" s="6">
        <v>706.44</v>
      </c>
      <c r="D9" s="6">
        <v>706.44</v>
      </c>
      <c r="E9" s="6">
        <f t="shared" si="0"/>
        <v>10596.6</v>
      </c>
      <c r="F9" s="6">
        <f t="shared" si="1"/>
        <v>21475.776000000002</v>
      </c>
      <c r="G9" s="6">
        <f t="shared" si="2"/>
        <v>257850.6</v>
      </c>
      <c r="H9" s="6">
        <f t="shared" si="3"/>
        <v>35322</v>
      </c>
      <c r="I9" s="6"/>
      <c r="J9" s="3" t="s">
        <v>221</v>
      </c>
      <c r="K9" s="3" t="s">
        <v>224</v>
      </c>
    </row>
    <row r="10" spans="1:11" x14ac:dyDescent="0.25">
      <c r="A10" s="4" t="s">
        <v>77</v>
      </c>
      <c r="B10" s="3" t="s">
        <v>300</v>
      </c>
      <c r="C10" s="6">
        <v>706.44</v>
      </c>
      <c r="D10" s="6">
        <v>706.44</v>
      </c>
      <c r="E10" s="6">
        <f t="shared" si="0"/>
        <v>10596.6</v>
      </c>
      <c r="F10" s="6">
        <f t="shared" si="1"/>
        <v>21475.776000000002</v>
      </c>
      <c r="G10" s="6">
        <f t="shared" si="2"/>
        <v>257850.6</v>
      </c>
      <c r="H10" s="6">
        <f t="shared" si="3"/>
        <v>35322</v>
      </c>
      <c r="I10" s="6"/>
      <c r="J10" s="3" t="s">
        <v>221</v>
      </c>
      <c r="K10" s="3" t="s">
        <v>224</v>
      </c>
    </row>
    <row r="11" spans="1:11" x14ac:dyDescent="0.25">
      <c r="A11" s="4" t="s">
        <v>60</v>
      </c>
      <c r="B11" s="3" t="s">
        <v>272</v>
      </c>
      <c r="C11" s="6">
        <v>706.44</v>
      </c>
      <c r="D11" s="6">
        <v>706.44</v>
      </c>
      <c r="E11" s="6">
        <f t="shared" si="0"/>
        <v>10596.6</v>
      </c>
      <c r="F11" s="6">
        <f t="shared" si="1"/>
        <v>21475.776000000002</v>
      </c>
      <c r="G11" s="6">
        <f t="shared" si="2"/>
        <v>257850.6</v>
      </c>
      <c r="H11" s="6">
        <f t="shared" si="3"/>
        <v>35322</v>
      </c>
      <c r="I11" s="6"/>
      <c r="J11" s="3" t="s">
        <v>221</v>
      </c>
      <c r="K11" s="3" t="s">
        <v>224</v>
      </c>
    </row>
    <row r="12" spans="1:11" x14ac:dyDescent="0.25">
      <c r="A12" s="4" t="s">
        <v>36</v>
      </c>
      <c r="B12" s="3" t="s">
        <v>223</v>
      </c>
      <c r="C12" s="6">
        <v>706.44</v>
      </c>
      <c r="D12" s="6">
        <v>706.44</v>
      </c>
      <c r="E12" s="6">
        <f t="shared" si="0"/>
        <v>10596.6</v>
      </c>
      <c r="F12" s="6">
        <f t="shared" si="1"/>
        <v>21475.776000000002</v>
      </c>
      <c r="G12" s="6">
        <f t="shared" si="2"/>
        <v>257850.6</v>
      </c>
      <c r="H12" s="6">
        <f t="shared" si="3"/>
        <v>35322</v>
      </c>
      <c r="I12" s="6"/>
      <c r="J12" s="3" t="s">
        <v>221</v>
      </c>
      <c r="K12" s="3" t="s">
        <v>224</v>
      </c>
    </row>
    <row r="13" spans="1:11" x14ac:dyDescent="0.25">
      <c r="E13" s="15">
        <f>SUM(E3:E12)</f>
        <v>113600.70000000003</v>
      </c>
      <c r="F13" s="15">
        <f t="shared" ref="F13:I13" si="5">SUM(F3:F12)</f>
        <v>230230.75200000007</v>
      </c>
      <c r="G13" s="15">
        <f t="shared" si="5"/>
        <v>2764283.7000000007</v>
      </c>
      <c r="H13" s="15">
        <f t="shared" si="5"/>
        <v>378669</v>
      </c>
      <c r="I13" s="15">
        <f t="shared" si="5"/>
        <v>6077.0999999999995</v>
      </c>
    </row>
  </sheetData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5"/>
  <sheetViews>
    <sheetView workbookViewId="0">
      <selection activeCell="C1" sqref="C1:D1048576"/>
    </sheetView>
  </sheetViews>
  <sheetFormatPr baseColWidth="10" defaultRowHeight="15" x14ac:dyDescent="0.25"/>
  <cols>
    <col min="2" max="2" width="31.140625" bestFit="1" customWidth="1"/>
    <col min="3" max="3" width="11.7109375" hidden="1" customWidth="1"/>
    <col min="4" max="4" width="11.7109375" style="7" hidden="1" customWidth="1"/>
    <col min="5" max="6" width="11.7109375" style="7" customWidth="1"/>
    <col min="7" max="7" width="14" style="7" customWidth="1"/>
    <col min="8" max="8" width="14.5703125" style="7" customWidth="1"/>
    <col min="9" max="9" width="15.28515625" style="7" customWidth="1"/>
    <col min="10" max="10" width="32.28515625" bestFit="1" customWidth="1"/>
    <col min="11" max="11" width="45.5703125" bestFit="1" customWidth="1"/>
  </cols>
  <sheetData>
    <row r="1" spans="1:11" ht="45.75" customHeight="1" x14ac:dyDescent="0.25">
      <c r="A1" s="1" t="s">
        <v>411</v>
      </c>
      <c r="B1" s="1" t="s">
        <v>412</v>
      </c>
      <c r="C1" s="8" t="s">
        <v>503</v>
      </c>
      <c r="D1" s="8" t="s">
        <v>504</v>
      </c>
      <c r="E1" s="8" t="s">
        <v>505</v>
      </c>
      <c r="F1" s="8" t="s">
        <v>506</v>
      </c>
      <c r="G1" s="8" t="s">
        <v>507</v>
      </c>
      <c r="H1" s="8" t="s">
        <v>508</v>
      </c>
      <c r="I1" s="8" t="s">
        <v>509</v>
      </c>
      <c r="J1" s="1" t="s">
        <v>414</v>
      </c>
      <c r="K1" s="1" t="s">
        <v>415</v>
      </c>
    </row>
    <row r="2" spans="1:11" x14ac:dyDescent="0.25">
      <c r="A2" s="4" t="s">
        <v>437</v>
      </c>
      <c r="B2" s="3" t="s">
        <v>485</v>
      </c>
      <c r="C2" s="3">
        <v>1062.77</v>
      </c>
      <c r="D2" s="6">
        <f t="shared" ref="D2:D37" si="0">+C2*5%+C2</f>
        <v>1115.9085</v>
      </c>
      <c r="E2" s="6">
        <f t="shared" ref="E2:E38" si="1">+D2*15</f>
        <v>16738.627499999999</v>
      </c>
      <c r="F2" s="6">
        <f t="shared" ref="F2:F38" si="2">+D2*30.4</f>
        <v>33923.618399999999</v>
      </c>
      <c r="G2" s="6">
        <f t="shared" ref="G2:G38" si="3">+D2*365</f>
        <v>407306.60249999998</v>
      </c>
      <c r="H2" s="6">
        <f t="shared" ref="H2:H38" si="4">+D2*50</f>
        <v>55795.425000000003</v>
      </c>
      <c r="I2" s="6">
        <f t="shared" ref="I2:I38" si="5">0.0547945205479452*0.25*D2*365</f>
        <v>5579.5424999999996</v>
      </c>
      <c r="J2" s="3" t="s">
        <v>455</v>
      </c>
      <c r="K2" s="3" t="s">
        <v>486</v>
      </c>
    </row>
    <row r="3" spans="1:11" x14ac:dyDescent="0.25">
      <c r="A3" s="4" t="s">
        <v>428</v>
      </c>
      <c r="B3" s="3" t="s">
        <v>473</v>
      </c>
      <c r="C3" s="3">
        <v>558.71</v>
      </c>
      <c r="D3" s="6">
        <f t="shared" si="0"/>
        <v>586.64550000000008</v>
      </c>
      <c r="E3" s="6">
        <f t="shared" si="1"/>
        <v>8799.6825000000008</v>
      </c>
      <c r="F3" s="6">
        <f t="shared" si="2"/>
        <v>17834.023200000003</v>
      </c>
      <c r="G3" s="6">
        <f t="shared" si="3"/>
        <v>214125.60750000004</v>
      </c>
      <c r="H3" s="6">
        <f t="shared" si="4"/>
        <v>29332.275000000005</v>
      </c>
      <c r="I3" s="6">
        <f t="shared" si="5"/>
        <v>2933.2275000000004</v>
      </c>
      <c r="J3" s="3" t="s">
        <v>455</v>
      </c>
      <c r="K3" s="3" t="s">
        <v>474</v>
      </c>
    </row>
    <row r="4" spans="1:11" ht="14.25" customHeight="1" x14ac:dyDescent="0.25">
      <c r="A4" s="4" t="s">
        <v>443</v>
      </c>
      <c r="B4" s="3" t="s">
        <v>492</v>
      </c>
      <c r="C4" s="3">
        <v>558.71</v>
      </c>
      <c r="D4" s="6">
        <f t="shared" si="0"/>
        <v>586.64550000000008</v>
      </c>
      <c r="E4" s="6">
        <f t="shared" si="1"/>
        <v>8799.6825000000008</v>
      </c>
      <c r="F4" s="6">
        <f t="shared" si="2"/>
        <v>17834.023200000003</v>
      </c>
      <c r="G4" s="6">
        <f t="shared" si="3"/>
        <v>214125.60750000004</v>
      </c>
      <c r="H4" s="6">
        <f t="shared" si="4"/>
        <v>29332.275000000005</v>
      </c>
      <c r="I4" s="6">
        <f t="shared" si="5"/>
        <v>2933.2275000000004</v>
      </c>
      <c r="J4" s="3" t="s">
        <v>455</v>
      </c>
      <c r="K4" s="3" t="s">
        <v>474</v>
      </c>
    </row>
    <row r="5" spans="1:11" x14ac:dyDescent="0.25">
      <c r="A5" s="4" t="s">
        <v>433</v>
      </c>
      <c r="B5" s="3" t="s">
        <v>480</v>
      </c>
      <c r="C5" s="3">
        <v>396.21</v>
      </c>
      <c r="D5" s="6">
        <f t="shared" si="0"/>
        <v>416.02049999999997</v>
      </c>
      <c r="E5" s="6">
        <f t="shared" si="1"/>
        <v>6240.3074999999999</v>
      </c>
      <c r="F5" s="6">
        <f t="shared" si="2"/>
        <v>12647.023199999998</v>
      </c>
      <c r="G5" s="6">
        <f t="shared" si="3"/>
        <v>151847.48249999998</v>
      </c>
      <c r="H5" s="6">
        <f t="shared" si="4"/>
        <v>20801.024999999998</v>
      </c>
      <c r="I5" s="6">
        <f t="shared" si="5"/>
        <v>2080.1024999999995</v>
      </c>
      <c r="J5" s="3" t="s">
        <v>455</v>
      </c>
      <c r="K5" s="3" t="s">
        <v>481</v>
      </c>
    </row>
    <row r="6" spans="1:11" x14ac:dyDescent="0.25">
      <c r="A6" s="4" t="s">
        <v>445</v>
      </c>
      <c r="B6" s="3" t="s">
        <v>494</v>
      </c>
      <c r="C6" s="3">
        <v>396.2</v>
      </c>
      <c r="D6" s="6">
        <f t="shared" si="0"/>
        <v>416.01</v>
      </c>
      <c r="E6" s="6">
        <f t="shared" si="1"/>
        <v>6240.15</v>
      </c>
      <c r="F6" s="6">
        <f t="shared" si="2"/>
        <v>12646.704</v>
      </c>
      <c r="G6" s="6">
        <f t="shared" si="3"/>
        <v>151843.65</v>
      </c>
      <c r="H6" s="6">
        <f t="shared" si="4"/>
        <v>20800.5</v>
      </c>
      <c r="I6" s="6">
        <f t="shared" si="5"/>
        <v>2080.0499999999997</v>
      </c>
      <c r="J6" s="3" t="s">
        <v>455</v>
      </c>
      <c r="K6" s="3" t="s">
        <v>481</v>
      </c>
    </row>
    <row r="7" spans="1:11" x14ac:dyDescent="0.25">
      <c r="A7" s="4" t="s">
        <v>423</v>
      </c>
      <c r="B7" s="3" t="s">
        <v>467</v>
      </c>
      <c r="C7" s="3">
        <v>378.97</v>
      </c>
      <c r="D7" s="6">
        <f t="shared" si="0"/>
        <v>397.91850000000005</v>
      </c>
      <c r="E7" s="6">
        <f t="shared" si="1"/>
        <v>5968.7775000000011</v>
      </c>
      <c r="F7" s="6">
        <f t="shared" si="2"/>
        <v>12096.722400000001</v>
      </c>
      <c r="G7" s="6">
        <f t="shared" si="3"/>
        <v>145240.25250000003</v>
      </c>
      <c r="H7" s="6">
        <f t="shared" si="4"/>
        <v>19895.925000000003</v>
      </c>
      <c r="I7" s="6">
        <f t="shared" si="5"/>
        <v>1989.5925000000002</v>
      </c>
      <c r="J7" s="3" t="s">
        <v>455</v>
      </c>
      <c r="K7" s="3" t="s">
        <v>468</v>
      </c>
    </row>
    <row r="8" spans="1:11" x14ac:dyDescent="0.25">
      <c r="A8" s="4" t="s">
        <v>446</v>
      </c>
      <c r="B8" s="3" t="s">
        <v>495</v>
      </c>
      <c r="C8" s="3">
        <v>378.97</v>
      </c>
      <c r="D8" s="6">
        <f t="shared" si="0"/>
        <v>397.91850000000005</v>
      </c>
      <c r="E8" s="6">
        <f t="shared" si="1"/>
        <v>5968.7775000000011</v>
      </c>
      <c r="F8" s="6">
        <f t="shared" si="2"/>
        <v>12096.722400000001</v>
      </c>
      <c r="G8" s="6">
        <f t="shared" si="3"/>
        <v>145240.25250000003</v>
      </c>
      <c r="H8" s="6">
        <f t="shared" si="4"/>
        <v>19895.925000000003</v>
      </c>
      <c r="I8" s="6">
        <f t="shared" si="5"/>
        <v>1989.5925000000002</v>
      </c>
      <c r="J8" s="3" t="s">
        <v>455</v>
      </c>
      <c r="K8" s="3" t="s">
        <v>468</v>
      </c>
    </row>
    <row r="9" spans="1:11" x14ac:dyDescent="0.25">
      <c r="A9" s="4" t="s">
        <v>422</v>
      </c>
      <c r="B9" s="3" t="s">
        <v>465</v>
      </c>
      <c r="C9" s="3">
        <v>317.93</v>
      </c>
      <c r="D9" s="6">
        <f t="shared" si="0"/>
        <v>333.82650000000001</v>
      </c>
      <c r="E9" s="6">
        <f t="shared" si="1"/>
        <v>5007.3975</v>
      </c>
      <c r="F9" s="6">
        <f t="shared" si="2"/>
        <v>10148.3256</v>
      </c>
      <c r="G9" s="6">
        <f t="shared" si="3"/>
        <v>121846.6725</v>
      </c>
      <c r="H9" s="6">
        <f t="shared" si="4"/>
        <v>16691.325000000001</v>
      </c>
      <c r="I9" s="6">
        <f t="shared" si="5"/>
        <v>1669.1325000000002</v>
      </c>
      <c r="J9" s="3" t="s">
        <v>455</v>
      </c>
      <c r="K9" s="3" t="s">
        <v>466</v>
      </c>
    </row>
    <row r="10" spans="1:11" x14ac:dyDescent="0.25">
      <c r="A10" s="4" t="s">
        <v>444</v>
      </c>
      <c r="B10" s="3" t="s">
        <v>493</v>
      </c>
      <c r="C10" s="3">
        <v>317.92</v>
      </c>
      <c r="D10" s="6">
        <f t="shared" si="0"/>
        <v>333.81600000000003</v>
      </c>
      <c r="E10" s="6">
        <f t="shared" si="1"/>
        <v>5007.2400000000007</v>
      </c>
      <c r="F10" s="6">
        <f t="shared" si="2"/>
        <v>10148.0064</v>
      </c>
      <c r="G10" s="6">
        <f t="shared" si="3"/>
        <v>121842.84000000001</v>
      </c>
      <c r="H10" s="6">
        <f t="shared" si="4"/>
        <v>16690.800000000003</v>
      </c>
      <c r="I10" s="6">
        <f t="shared" si="5"/>
        <v>1669.08</v>
      </c>
      <c r="J10" s="3" t="s">
        <v>455</v>
      </c>
      <c r="K10" s="3" t="s">
        <v>466</v>
      </c>
    </row>
    <row r="11" spans="1:11" x14ac:dyDescent="0.25">
      <c r="A11" s="4" t="s">
        <v>447</v>
      </c>
      <c r="B11" s="3" t="s">
        <v>496</v>
      </c>
      <c r="C11" s="3">
        <v>317.92</v>
      </c>
      <c r="D11" s="6">
        <f t="shared" si="0"/>
        <v>333.81600000000003</v>
      </c>
      <c r="E11" s="6">
        <f t="shared" si="1"/>
        <v>5007.2400000000007</v>
      </c>
      <c r="F11" s="6">
        <f t="shared" si="2"/>
        <v>10148.0064</v>
      </c>
      <c r="G11" s="6">
        <f t="shared" si="3"/>
        <v>121842.84000000001</v>
      </c>
      <c r="H11" s="6">
        <f t="shared" si="4"/>
        <v>16690.800000000003</v>
      </c>
      <c r="I11" s="6">
        <f t="shared" si="5"/>
        <v>1669.08</v>
      </c>
      <c r="J11" s="3" t="s">
        <v>455</v>
      </c>
      <c r="K11" s="3" t="s">
        <v>466</v>
      </c>
    </row>
    <row r="12" spans="1:11" x14ac:dyDescent="0.25">
      <c r="A12" s="4" t="s">
        <v>449</v>
      </c>
      <c r="B12" s="3" t="s">
        <v>498</v>
      </c>
      <c r="C12" s="3">
        <v>317.92</v>
      </c>
      <c r="D12" s="6">
        <f t="shared" si="0"/>
        <v>333.81600000000003</v>
      </c>
      <c r="E12" s="6">
        <f t="shared" si="1"/>
        <v>5007.2400000000007</v>
      </c>
      <c r="F12" s="6">
        <f t="shared" si="2"/>
        <v>10148.0064</v>
      </c>
      <c r="G12" s="6">
        <f t="shared" si="3"/>
        <v>121842.84000000001</v>
      </c>
      <c r="H12" s="6">
        <f t="shared" si="4"/>
        <v>16690.800000000003</v>
      </c>
      <c r="I12" s="6">
        <f t="shared" si="5"/>
        <v>1669.08</v>
      </c>
      <c r="J12" s="3" t="s">
        <v>455</v>
      </c>
      <c r="K12" s="3" t="s">
        <v>466</v>
      </c>
    </row>
    <row r="13" spans="1:11" x14ac:dyDescent="0.25">
      <c r="A13" s="4" t="s">
        <v>450</v>
      </c>
      <c r="B13" s="3" t="s">
        <v>499</v>
      </c>
      <c r="C13" s="3">
        <v>317.92</v>
      </c>
      <c r="D13" s="6">
        <f t="shared" si="0"/>
        <v>333.81600000000003</v>
      </c>
      <c r="E13" s="6">
        <f t="shared" si="1"/>
        <v>5007.2400000000007</v>
      </c>
      <c r="F13" s="6">
        <f t="shared" si="2"/>
        <v>10148.0064</v>
      </c>
      <c r="G13" s="6">
        <f t="shared" si="3"/>
        <v>121842.84000000001</v>
      </c>
      <c r="H13" s="6">
        <f t="shared" si="4"/>
        <v>16690.800000000003</v>
      </c>
      <c r="I13" s="6">
        <f t="shared" si="5"/>
        <v>1669.08</v>
      </c>
      <c r="J13" s="3" t="s">
        <v>455</v>
      </c>
      <c r="K13" s="3" t="s">
        <v>466</v>
      </c>
    </row>
    <row r="14" spans="1:11" x14ac:dyDescent="0.25">
      <c r="A14" s="2" t="s">
        <v>416</v>
      </c>
      <c r="B14" s="3" t="s">
        <v>454</v>
      </c>
      <c r="C14" s="3">
        <v>317.92</v>
      </c>
      <c r="D14" s="6">
        <f t="shared" si="0"/>
        <v>333.81600000000003</v>
      </c>
      <c r="E14" s="6">
        <f t="shared" si="1"/>
        <v>5007.2400000000007</v>
      </c>
      <c r="F14" s="6">
        <f t="shared" si="2"/>
        <v>10148.0064</v>
      </c>
      <c r="G14" s="6">
        <f t="shared" si="3"/>
        <v>121842.84000000001</v>
      </c>
      <c r="H14" s="6">
        <f t="shared" si="4"/>
        <v>16690.800000000003</v>
      </c>
      <c r="I14" s="6">
        <f t="shared" si="5"/>
        <v>1669.08</v>
      </c>
      <c r="J14" s="3" t="s">
        <v>455</v>
      </c>
      <c r="K14" s="3" t="s">
        <v>456</v>
      </c>
    </row>
    <row r="15" spans="1:11" x14ac:dyDescent="0.25">
      <c r="A15" s="4" t="s">
        <v>417</v>
      </c>
      <c r="B15" s="3" t="s">
        <v>457</v>
      </c>
      <c r="C15" s="3">
        <v>317.92</v>
      </c>
      <c r="D15" s="6">
        <f t="shared" si="0"/>
        <v>333.81600000000003</v>
      </c>
      <c r="E15" s="6">
        <f t="shared" si="1"/>
        <v>5007.2400000000007</v>
      </c>
      <c r="F15" s="6">
        <f t="shared" si="2"/>
        <v>10148.0064</v>
      </c>
      <c r="G15" s="6">
        <f t="shared" si="3"/>
        <v>121842.84000000001</v>
      </c>
      <c r="H15" s="6">
        <f t="shared" si="4"/>
        <v>16690.800000000003</v>
      </c>
      <c r="I15" s="6">
        <f t="shared" si="5"/>
        <v>1669.08</v>
      </c>
      <c r="J15" s="3" t="s">
        <v>455</v>
      </c>
      <c r="K15" s="3" t="s">
        <v>456</v>
      </c>
    </row>
    <row r="16" spans="1:11" x14ac:dyDescent="0.25">
      <c r="A16" s="4" t="s">
        <v>420</v>
      </c>
      <c r="B16" s="3" t="s">
        <v>463</v>
      </c>
      <c r="C16" s="3">
        <v>317.92</v>
      </c>
      <c r="D16" s="6">
        <f t="shared" si="0"/>
        <v>333.81600000000003</v>
      </c>
      <c r="E16" s="6">
        <f t="shared" si="1"/>
        <v>5007.2400000000007</v>
      </c>
      <c r="F16" s="6">
        <f t="shared" si="2"/>
        <v>10148.0064</v>
      </c>
      <c r="G16" s="6">
        <f t="shared" si="3"/>
        <v>121842.84000000001</v>
      </c>
      <c r="H16" s="6">
        <f t="shared" si="4"/>
        <v>16690.800000000003</v>
      </c>
      <c r="I16" s="6">
        <f t="shared" si="5"/>
        <v>1669.08</v>
      </c>
      <c r="J16" s="3" t="s">
        <v>455</v>
      </c>
      <c r="K16" s="3" t="s">
        <v>456</v>
      </c>
    </row>
    <row r="17" spans="1:11" x14ac:dyDescent="0.25">
      <c r="A17" s="4" t="s">
        <v>421</v>
      </c>
      <c r="B17" s="3" t="s">
        <v>464</v>
      </c>
      <c r="C17" s="3">
        <v>317.93</v>
      </c>
      <c r="D17" s="6">
        <f t="shared" si="0"/>
        <v>333.82650000000001</v>
      </c>
      <c r="E17" s="6">
        <f t="shared" si="1"/>
        <v>5007.3975</v>
      </c>
      <c r="F17" s="6">
        <f t="shared" si="2"/>
        <v>10148.3256</v>
      </c>
      <c r="G17" s="6">
        <f t="shared" si="3"/>
        <v>121846.6725</v>
      </c>
      <c r="H17" s="6">
        <f t="shared" si="4"/>
        <v>16691.325000000001</v>
      </c>
      <c r="I17" s="6">
        <f t="shared" si="5"/>
        <v>1669.1325000000002</v>
      </c>
      <c r="J17" s="3" t="s">
        <v>455</v>
      </c>
      <c r="K17" s="3" t="s">
        <v>456</v>
      </c>
    </row>
    <row r="18" spans="1:11" x14ac:dyDescent="0.25">
      <c r="A18" s="4" t="s">
        <v>424</v>
      </c>
      <c r="B18" s="3" t="s">
        <v>469</v>
      </c>
      <c r="C18" s="3">
        <v>317.92</v>
      </c>
      <c r="D18" s="6">
        <f t="shared" si="0"/>
        <v>333.81600000000003</v>
      </c>
      <c r="E18" s="6">
        <f t="shared" si="1"/>
        <v>5007.2400000000007</v>
      </c>
      <c r="F18" s="6">
        <f t="shared" si="2"/>
        <v>10148.0064</v>
      </c>
      <c r="G18" s="6">
        <f t="shared" si="3"/>
        <v>121842.84000000001</v>
      </c>
      <c r="H18" s="6">
        <f t="shared" si="4"/>
        <v>16690.800000000003</v>
      </c>
      <c r="I18" s="6">
        <f t="shared" si="5"/>
        <v>1669.08</v>
      </c>
      <c r="J18" s="3" t="s">
        <v>455</v>
      </c>
      <c r="K18" s="3" t="s">
        <v>456</v>
      </c>
    </row>
    <row r="19" spans="1:11" x14ac:dyDescent="0.25">
      <c r="A19" s="4" t="s">
        <v>425</v>
      </c>
      <c r="B19" s="3" t="s">
        <v>470</v>
      </c>
      <c r="C19" s="3">
        <v>317.91000000000003</v>
      </c>
      <c r="D19" s="6">
        <f t="shared" si="0"/>
        <v>333.80550000000005</v>
      </c>
      <c r="E19" s="6">
        <f t="shared" si="1"/>
        <v>5007.0825000000004</v>
      </c>
      <c r="F19" s="6">
        <f t="shared" si="2"/>
        <v>10147.6872</v>
      </c>
      <c r="G19" s="6">
        <f t="shared" si="3"/>
        <v>121839.00750000002</v>
      </c>
      <c r="H19" s="6">
        <f t="shared" si="4"/>
        <v>16690.275000000001</v>
      </c>
      <c r="I19" s="6">
        <f t="shared" si="5"/>
        <v>1669.0275000000001</v>
      </c>
      <c r="J19" s="3" t="s">
        <v>455</v>
      </c>
      <c r="K19" s="3" t="s">
        <v>456</v>
      </c>
    </row>
    <row r="20" spans="1:11" x14ac:dyDescent="0.25">
      <c r="A20" s="4" t="s">
        <v>426</v>
      </c>
      <c r="B20" s="3" t="s">
        <v>471</v>
      </c>
      <c r="C20" s="3">
        <v>317.93</v>
      </c>
      <c r="D20" s="6">
        <f t="shared" si="0"/>
        <v>333.82650000000001</v>
      </c>
      <c r="E20" s="6">
        <f t="shared" si="1"/>
        <v>5007.3975</v>
      </c>
      <c r="F20" s="6">
        <f t="shared" si="2"/>
        <v>10148.3256</v>
      </c>
      <c r="G20" s="6">
        <f t="shared" si="3"/>
        <v>121846.6725</v>
      </c>
      <c r="H20" s="6">
        <f t="shared" si="4"/>
        <v>16691.325000000001</v>
      </c>
      <c r="I20" s="6">
        <f t="shared" si="5"/>
        <v>1669.1325000000002</v>
      </c>
      <c r="J20" s="3" t="s">
        <v>455</v>
      </c>
      <c r="K20" s="3" t="s">
        <v>456</v>
      </c>
    </row>
    <row r="21" spans="1:11" x14ac:dyDescent="0.25">
      <c r="A21" s="4" t="s">
        <v>427</v>
      </c>
      <c r="B21" s="3" t="s">
        <v>472</v>
      </c>
      <c r="C21" s="3">
        <v>317.93</v>
      </c>
      <c r="D21" s="6">
        <f t="shared" si="0"/>
        <v>333.82650000000001</v>
      </c>
      <c r="E21" s="6">
        <f t="shared" si="1"/>
        <v>5007.3975</v>
      </c>
      <c r="F21" s="6">
        <f t="shared" si="2"/>
        <v>10148.3256</v>
      </c>
      <c r="G21" s="6">
        <f t="shared" si="3"/>
        <v>121846.6725</v>
      </c>
      <c r="H21" s="6">
        <f t="shared" si="4"/>
        <v>16691.325000000001</v>
      </c>
      <c r="I21" s="6">
        <f t="shared" si="5"/>
        <v>1669.1325000000002</v>
      </c>
      <c r="J21" s="3" t="s">
        <v>455</v>
      </c>
      <c r="K21" s="3" t="s">
        <v>456</v>
      </c>
    </row>
    <row r="22" spans="1:11" x14ac:dyDescent="0.25">
      <c r="A22" s="4" t="s">
        <v>431</v>
      </c>
      <c r="B22" s="3" t="s">
        <v>478</v>
      </c>
      <c r="C22" s="3">
        <v>317.91000000000003</v>
      </c>
      <c r="D22" s="6">
        <f t="shared" si="0"/>
        <v>333.80550000000005</v>
      </c>
      <c r="E22" s="6">
        <f t="shared" si="1"/>
        <v>5007.0825000000004</v>
      </c>
      <c r="F22" s="6">
        <f t="shared" si="2"/>
        <v>10147.6872</v>
      </c>
      <c r="G22" s="6">
        <f t="shared" si="3"/>
        <v>121839.00750000002</v>
      </c>
      <c r="H22" s="6">
        <f t="shared" si="4"/>
        <v>16690.275000000001</v>
      </c>
      <c r="I22" s="6">
        <f t="shared" si="5"/>
        <v>1669.0275000000001</v>
      </c>
      <c r="J22" s="3" t="s">
        <v>455</v>
      </c>
      <c r="K22" s="3" t="s">
        <v>456</v>
      </c>
    </row>
    <row r="23" spans="1:11" x14ac:dyDescent="0.25">
      <c r="A23" s="4" t="s">
        <v>432</v>
      </c>
      <c r="B23" s="3" t="s">
        <v>479</v>
      </c>
      <c r="C23" s="3">
        <v>317.93</v>
      </c>
      <c r="D23" s="6">
        <f t="shared" si="0"/>
        <v>333.82650000000001</v>
      </c>
      <c r="E23" s="6">
        <f t="shared" si="1"/>
        <v>5007.3975</v>
      </c>
      <c r="F23" s="6">
        <f t="shared" si="2"/>
        <v>10148.3256</v>
      </c>
      <c r="G23" s="6">
        <f t="shared" si="3"/>
        <v>121846.6725</v>
      </c>
      <c r="H23" s="6">
        <f t="shared" si="4"/>
        <v>16691.325000000001</v>
      </c>
      <c r="I23" s="6">
        <f t="shared" si="5"/>
        <v>1669.1325000000002</v>
      </c>
      <c r="J23" s="3" t="s">
        <v>455</v>
      </c>
      <c r="K23" s="3" t="s">
        <v>456</v>
      </c>
    </row>
    <row r="24" spans="1:11" ht="13.5" customHeight="1" x14ac:dyDescent="0.25">
      <c r="A24" s="4" t="s">
        <v>434</v>
      </c>
      <c r="B24" s="3" t="s">
        <v>482</v>
      </c>
      <c r="C24" s="3">
        <v>317.93</v>
      </c>
      <c r="D24" s="6">
        <f t="shared" si="0"/>
        <v>333.82650000000001</v>
      </c>
      <c r="E24" s="6">
        <f t="shared" si="1"/>
        <v>5007.3975</v>
      </c>
      <c r="F24" s="6">
        <f t="shared" si="2"/>
        <v>10148.3256</v>
      </c>
      <c r="G24" s="6">
        <f t="shared" si="3"/>
        <v>121846.6725</v>
      </c>
      <c r="H24" s="6">
        <f t="shared" si="4"/>
        <v>16691.325000000001</v>
      </c>
      <c r="I24" s="6">
        <f t="shared" si="5"/>
        <v>1669.1325000000002</v>
      </c>
      <c r="J24" s="3" t="s">
        <v>455</v>
      </c>
      <c r="K24" s="3" t="s">
        <v>456</v>
      </c>
    </row>
    <row r="25" spans="1:11" x14ac:dyDescent="0.25">
      <c r="A25" s="4" t="s">
        <v>435</v>
      </c>
      <c r="B25" s="3" t="s">
        <v>483</v>
      </c>
      <c r="C25" s="3">
        <v>317.91000000000003</v>
      </c>
      <c r="D25" s="6">
        <f t="shared" si="0"/>
        <v>333.80550000000005</v>
      </c>
      <c r="E25" s="6">
        <f t="shared" si="1"/>
        <v>5007.0825000000004</v>
      </c>
      <c r="F25" s="6">
        <f t="shared" si="2"/>
        <v>10147.6872</v>
      </c>
      <c r="G25" s="6">
        <f t="shared" si="3"/>
        <v>121839.00750000002</v>
      </c>
      <c r="H25" s="6">
        <f t="shared" si="4"/>
        <v>16690.275000000001</v>
      </c>
      <c r="I25" s="6">
        <f t="shared" si="5"/>
        <v>1669.0275000000001</v>
      </c>
      <c r="J25" s="3" t="s">
        <v>455</v>
      </c>
      <c r="K25" s="3" t="s">
        <v>456</v>
      </c>
    </row>
    <row r="26" spans="1:11" x14ac:dyDescent="0.25">
      <c r="A26" s="4" t="s">
        <v>436</v>
      </c>
      <c r="B26" s="3" t="s">
        <v>484</v>
      </c>
      <c r="C26" s="3">
        <v>317.92</v>
      </c>
      <c r="D26" s="6">
        <f t="shared" si="0"/>
        <v>333.81600000000003</v>
      </c>
      <c r="E26" s="6">
        <f t="shared" si="1"/>
        <v>5007.2400000000007</v>
      </c>
      <c r="F26" s="6">
        <f t="shared" si="2"/>
        <v>10148.0064</v>
      </c>
      <c r="G26" s="6">
        <f t="shared" si="3"/>
        <v>121842.84000000001</v>
      </c>
      <c r="H26" s="6">
        <f t="shared" si="4"/>
        <v>16690.800000000003</v>
      </c>
      <c r="I26" s="6">
        <f t="shared" si="5"/>
        <v>1669.08</v>
      </c>
      <c r="J26" s="3" t="s">
        <v>455</v>
      </c>
      <c r="K26" s="3" t="s">
        <v>456</v>
      </c>
    </row>
    <row r="27" spans="1:11" x14ac:dyDescent="0.25">
      <c r="A27" s="4" t="s">
        <v>438</v>
      </c>
      <c r="B27" s="3" t="s">
        <v>487</v>
      </c>
      <c r="C27" s="3">
        <v>317.92</v>
      </c>
      <c r="D27" s="6">
        <f t="shared" si="0"/>
        <v>333.81600000000003</v>
      </c>
      <c r="E27" s="6">
        <f t="shared" si="1"/>
        <v>5007.2400000000007</v>
      </c>
      <c r="F27" s="6">
        <f t="shared" si="2"/>
        <v>10148.0064</v>
      </c>
      <c r="G27" s="6">
        <f t="shared" si="3"/>
        <v>121842.84000000001</v>
      </c>
      <c r="H27" s="6">
        <f t="shared" si="4"/>
        <v>16690.800000000003</v>
      </c>
      <c r="I27" s="6">
        <f t="shared" si="5"/>
        <v>1669.08</v>
      </c>
      <c r="J27" s="3" t="s">
        <v>455</v>
      </c>
      <c r="K27" s="3" t="s">
        <v>456</v>
      </c>
    </row>
    <row r="28" spans="1:11" x14ac:dyDescent="0.25">
      <c r="A28" s="4" t="s">
        <v>439</v>
      </c>
      <c r="B28" s="3" t="s">
        <v>488</v>
      </c>
      <c r="C28" s="3">
        <v>317.92</v>
      </c>
      <c r="D28" s="6">
        <f t="shared" si="0"/>
        <v>333.81600000000003</v>
      </c>
      <c r="E28" s="6">
        <f t="shared" si="1"/>
        <v>5007.2400000000007</v>
      </c>
      <c r="F28" s="6">
        <f t="shared" si="2"/>
        <v>10148.0064</v>
      </c>
      <c r="G28" s="6">
        <f t="shared" si="3"/>
        <v>121842.84000000001</v>
      </c>
      <c r="H28" s="6">
        <f t="shared" si="4"/>
        <v>16690.800000000003</v>
      </c>
      <c r="I28" s="6">
        <f t="shared" si="5"/>
        <v>1669.08</v>
      </c>
      <c r="J28" s="3" t="s">
        <v>455</v>
      </c>
      <c r="K28" s="3" t="s">
        <v>456</v>
      </c>
    </row>
    <row r="29" spans="1:11" x14ac:dyDescent="0.25">
      <c r="A29" s="4" t="s">
        <v>440</v>
      </c>
      <c r="B29" s="3" t="s">
        <v>489</v>
      </c>
      <c r="C29" s="3">
        <v>317.92</v>
      </c>
      <c r="D29" s="6">
        <f t="shared" si="0"/>
        <v>333.81600000000003</v>
      </c>
      <c r="E29" s="6">
        <f t="shared" si="1"/>
        <v>5007.2400000000007</v>
      </c>
      <c r="F29" s="6">
        <f t="shared" si="2"/>
        <v>10148.0064</v>
      </c>
      <c r="G29" s="6">
        <f t="shared" si="3"/>
        <v>121842.84000000001</v>
      </c>
      <c r="H29" s="6">
        <f t="shared" si="4"/>
        <v>16690.800000000003</v>
      </c>
      <c r="I29" s="6">
        <f t="shared" si="5"/>
        <v>1669.08</v>
      </c>
      <c r="J29" s="3" t="s">
        <v>455</v>
      </c>
      <c r="K29" s="3" t="s">
        <v>456</v>
      </c>
    </row>
    <row r="30" spans="1:11" x14ac:dyDescent="0.25">
      <c r="A30" s="4" t="s">
        <v>441</v>
      </c>
      <c r="B30" s="3" t="s">
        <v>490</v>
      </c>
      <c r="C30" s="3">
        <v>317.92</v>
      </c>
      <c r="D30" s="6">
        <f t="shared" si="0"/>
        <v>333.81600000000003</v>
      </c>
      <c r="E30" s="6">
        <f t="shared" si="1"/>
        <v>5007.2400000000007</v>
      </c>
      <c r="F30" s="6">
        <f t="shared" si="2"/>
        <v>10148.0064</v>
      </c>
      <c r="G30" s="6">
        <f t="shared" si="3"/>
        <v>121842.84000000001</v>
      </c>
      <c r="H30" s="6">
        <f t="shared" si="4"/>
        <v>16690.800000000003</v>
      </c>
      <c r="I30" s="6">
        <f t="shared" si="5"/>
        <v>1669.08</v>
      </c>
      <c r="J30" s="3" t="s">
        <v>455</v>
      </c>
      <c r="K30" s="3" t="s">
        <v>456</v>
      </c>
    </row>
    <row r="31" spans="1:11" x14ac:dyDescent="0.25">
      <c r="A31" s="4" t="s">
        <v>442</v>
      </c>
      <c r="B31" s="3" t="s">
        <v>491</v>
      </c>
      <c r="C31" s="3">
        <v>317.92</v>
      </c>
      <c r="D31" s="6">
        <f t="shared" si="0"/>
        <v>333.81600000000003</v>
      </c>
      <c r="E31" s="6">
        <f t="shared" si="1"/>
        <v>5007.2400000000007</v>
      </c>
      <c r="F31" s="6">
        <f t="shared" si="2"/>
        <v>10148.0064</v>
      </c>
      <c r="G31" s="6">
        <f t="shared" si="3"/>
        <v>121842.84000000001</v>
      </c>
      <c r="H31" s="6">
        <f t="shared" si="4"/>
        <v>16690.800000000003</v>
      </c>
      <c r="I31" s="6">
        <f t="shared" si="5"/>
        <v>1669.08</v>
      </c>
      <c r="J31" s="3" t="s">
        <v>455</v>
      </c>
      <c r="K31" s="3" t="s">
        <v>456</v>
      </c>
    </row>
    <row r="32" spans="1:11" x14ac:dyDescent="0.25">
      <c r="A32" s="4" t="s">
        <v>448</v>
      </c>
      <c r="B32" s="3" t="s">
        <v>497</v>
      </c>
      <c r="C32" s="3">
        <v>317.92</v>
      </c>
      <c r="D32" s="6">
        <f t="shared" si="0"/>
        <v>333.81600000000003</v>
      </c>
      <c r="E32" s="6">
        <f t="shared" si="1"/>
        <v>5007.2400000000007</v>
      </c>
      <c r="F32" s="6">
        <f t="shared" si="2"/>
        <v>10148.0064</v>
      </c>
      <c r="G32" s="6">
        <f t="shared" si="3"/>
        <v>121842.84000000001</v>
      </c>
      <c r="H32" s="6">
        <f t="shared" si="4"/>
        <v>16690.800000000003</v>
      </c>
      <c r="I32" s="6">
        <f t="shared" si="5"/>
        <v>1669.08</v>
      </c>
      <c r="J32" s="3" t="s">
        <v>455</v>
      </c>
      <c r="K32" s="3" t="s">
        <v>456</v>
      </c>
    </row>
    <row r="33" spans="1:11" x14ac:dyDescent="0.25">
      <c r="A33" s="4" t="s">
        <v>451</v>
      </c>
      <c r="B33" s="3" t="s">
        <v>500</v>
      </c>
      <c r="C33" s="3">
        <v>317.92</v>
      </c>
      <c r="D33" s="6">
        <f t="shared" si="0"/>
        <v>333.81600000000003</v>
      </c>
      <c r="E33" s="6">
        <f t="shared" si="1"/>
        <v>5007.2400000000007</v>
      </c>
      <c r="F33" s="6">
        <f t="shared" si="2"/>
        <v>10148.0064</v>
      </c>
      <c r="G33" s="6">
        <f t="shared" si="3"/>
        <v>121842.84000000001</v>
      </c>
      <c r="H33" s="6">
        <f t="shared" si="4"/>
        <v>16690.800000000003</v>
      </c>
      <c r="I33" s="6">
        <f t="shared" si="5"/>
        <v>1669.08</v>
      </c>
      <c r="J33" s="3" t="s">
        <v>455</v>
      </c>
      <c r="K33" s="3" t="s">
        <v>456</v>
      </c>
    </row>
    <row r="34" spans="1:11" x14ac:dyDescent="0.25">
      <c r="A34" s="4" t="s">
        <v>452</v>
      </c>
      <c r="B34" s="3" t="s">
        <v>501</v>
      </c>
      <c r="C34" s="3">
        <v>317.92</v>
      </c>
      <c r="D34" s="6">
        <f t="shared" si="0"/>
        <v>333.81600000000003</v>
      </c>
      <c r="E34" s="6">
        <f t="shared" si="1"/>
        <v>5007.2400000000007</v>
      </c>
      <c r="F34" s="6">
        <f t="shared" si="2"/>
        <v>10148.0064</v>
      </c>
      <c r="G34" s="6">
        <f t="shared" si="3"/>
        <v>121842.84000000001</v>
      </c>
      <c r="H34" s="6">
        <f t="shared" si="4"/>
        <v>16690.800000000003</v>
      </c>
      <c r="I34" s="6">
        <f t="shared" si="5"/>
        <v>1669.08</v>
      </c>
      <c r="J34" s="3" t="s">
        <v>455</v>
      </c>
      <c r="K34" s="3" t="s">
        <v>456</v>
      </c>
    </row>
    <row r="35" spans="1:11" x14ac:dyDescent="0.25">
      <c r="A35" s="4" t="s">
        <v>453</v>
      </c>
      <c r="B35" s="3" t="s">
        <v>502</v>
      </c>
      <c r="C35" s="3">
        <v>317.92</v>
      </c>
      <c r="D35" s="6">
        <f t="shared" si="0"/>
        <v>333.81600000000003</v>
      </c>
      <c r="E35" s="6">
        <f t="shared" si="1"/>
        <v>5007.2400000000007</v>
      </c>
      <c r="F35" s="6">
        <f t="shared" si="2"/>
        <v>10148.0064</v>
      </c>
      <c r="G35" s="6">
        <f t="shared" si="3"/>
        <v>121842.84000000001</v>
      </c>
      <c r="H35" s="6">
        <f t="shared" si="4"/>
        <v>16690.800000000003</v>
      </c>
      <c r="I35" s="6">
        <f t="shared" si="5"/>
        <v>1669.08</v>
      </c>
      <c r="J35" s="3" t="s">
        <v>455</v>
      </c>
      <c r="K35" s="3" t="s">
        <v>456</v>
      </c>
    </row>
    <row r="36" spans="1:11" x14ac:dyDescent="0.25">
      <c r="A36" s="4" t="s">
        <v>429</v>
      </c>
      <c r="B36" s="3" t="s">
        <v>475</v>
      </c>
      <c r="C36" s="3">
        <v>309.72000000000003</v>
      </c>
      <c r="D36" s="6">
        <f t="shared" si="0"/>
        <v>325.20600000000002</v>
      </c>
      <c r="E36" s="6">
        <f t="shared" si="1"/>
        <v>4878.09</v>
      </c>
      <c r="F36" s="6">
        <f t="shared" si="2"/>
        <v>9886.2623999999996</v>
      </c>
      <c r="G36" s="6">
        <f t="shared" si="3"/>
        <v>118700.19</v>
      </c>
      <c r="H36" s="6">
        <f t="shared" si="4"/>
        <v>16260.300000000001</v>
      </c>
      <c r="I36" s="6">
        <f t="shared" si="5"/>
        <v>1626.03</v>
      </c>
      <c r="J36" s="3" t="s">
        <v>459</v>
      </c>
      <c r="K36" s="3" t="s">
        <v>476</v>
      </c>
    </row>
    <row r="37" spans="1:11" x14ac:dyDescent="0.25">
      <c r="A37" s="4" t="s">
        <v>419</v>
      </c>
      <c r="B37" s="3" t="s">
        <v>460</v>
      </c>
      <c r="C37" s="3">
        <v>494.92</v>
      </c>
      <c r="D37" s="6">
        <f t="shared" si="0"/>
        <v>519.66600000000005</v>
      </c>
      <c r="E37" s="6">
        <f t="shared" si="1"/>
        <v>7794.9900000000007</v>
      </c>
      <c r="F37" s="6">
        <f t="shared" si="2"/>
        <v>15797.8464</v>
      </c>
      <c r="G37" s="6">
        <f t="shared" si="3"/>
        <v>189678.09000000003</v>
      </c>
      <c r="H37" s="6">
        <f t="shared" si="4"/>
        <v>25983.300000000003</v>
      </c>
      <c r="I37" s="6">
        <f t="shared" si="5"/>
        <v>2598.33</v>
      </c>
      <c r="J37" s="3" t="s">
        <v>461</v>
      </c>
      <c r="K37" s="3" t="s">
        <v>462</v>
      </c>
    </row>
    <row r="38" spans="1:11" s="12" customFormat="1" x14ac:dyDescent="0.25">
      <c r="A38" s="9"/>
      <c r="B38" s="10" t="s">
        <v>512</v>
      </c>
      <c r="C38" s="10"/>
      <c r="D38" s="11">
        <f>SUM(D2:D37)</f>
        <v>13775.002500000006</v>
      </c>
      <c r="E38" s="11">
        <f t="shared" si="1"/>
        <v>206625.03750000009</v>
      </c>
      <c r="F38" s="11">
        <f t="shared" si="2"/>
        <v>418760.07600000018</v>
      </c>
      <c r="G38" s="11">
        <f t="shared" si="3"/>
        <v>5027875.9125000024</v>
      </c>
      <c r="H38" s="11">
        <f t="shared" si="4"/>
        <v>688750.12500000035</v>
      </c>
      <c r="I38" s="11">
        <f t="shared" si="5"/>
        <v>68875.012500000026</v>
      </c>
      <c r="J38" s="10"/>
      <c r="K38" s="10"/>
    </row>
    <row r="42" spans="1:11" x14ac:dyDescent="0.25">
      <c r="A42" s="4" t="s">
        <v>418</v>
      </c>
      <c r="B42" s="3" t="s">
        <v>458</v>
      </c>
      <c r="C42" s="6">
        <v>243.74</v>
      </c>
      <c r="D42" s="6">
        <f>+C42*5%+C42</f>
        <v>255.92700000000002</v>
      </c>
      <c r="E42" s="6">
        <f>+D42*15</f>
        <v>3838.9050000000002</v>
      </c>
      <c r="F42" s="6">
        <f>+D42*30.4</f>
        <v>7780.1808000000001</v>
      </c>
      <c r="G42" s="6">
        <f>+D42*365</f>
        <v>93413.35500000001</v>
      </c>
      <c r="H42" s="6">
        <f>+D42*50</f>
        <v>12796.35</v>
      </c>
      <c r="I42" s="6">
        <f>0.0547945205479452*0.25*D42*365</f>
        <v>1279.635</v>
      </c>
      <c r="J42" s="3" t="s">
        <v>459</v>
      </c>
      <c r="K42" s="3" t="s">
        <v>241</v>
      </c>
    </row>
    <row r="43" spans="1:11" x14ac:dyDescent="0.25">
      <c r="A43" s="4" t="s">
        <v>430</v>
      </c>
      <c r="B43" s="3" t="s">
        <v>477</v>
      </c>
      <c r="C43" s="6">
        <v>243.74</v>
      </c>
      <c r="D43" s="6">
        <f>+C43*5%+C43</f>
        <v>255.92700000000002</v>
      </c>
      <c r="E43" s="6">
        <f>+D43*15</f>
        <v>3838.9050000000002</v>
      </c>
      <c r="F43" s="6">
        <f>+D43*30.4</f>
        <v>7780.1808000000001</v>
      </c>
      <c r="G43" s="6">
        <f>+D43*365</f>
        <v>93413.35500000001</v>
      </c>
      <c r="H43" s="6">
        <f>+D43*50</f>
        <v>12796.35</v>
      </c>
      <c r="I43" s="6">
        <f>0.0547945205479452*0.25*D43*365</f>
        <v>1279.635</v>
      </c>
      <c r="J43" s="3" t="s">
        <v>459</v>
      </c>
      <c r="K43" s="3" t="s">
        <v>241</v>
      </c>
    </row>
    <row r="44" spans="1:11" x14ac:dyDescent="0.25">
      <c r="A44" s="4"/>
      <c r="B44" s="3"/>
      <c r="C44" s="3"/>
      <c r="D44" s="6"/>
      <c r="E44" s="6"/>
      <c r="F44" s="6"/>
      <c r="G44" s="6"/>
      <c r="H44" s="6"/>
      <c r="I44" s="6"/>
      <c r="J44" s="3"/>
      <c r="K44" s="3"/>
    </row>
    <row r="45" spans="1:11" x14ac:dyDescent="0.25">
      <c r="A45" s="4"/>
      <c r="B45" s="3" t="s">
        <v>514</v>
      </c>
      <c r="C45" s="6">
        <v>160</v>
      </c>
      <c r="D45" s="6">
        <f>+C45*5%+C45</f>
        <v>168</v>
      </c>
      <c r="E45" s="6">
        <f>+D45*15</f>
        <v>2520</v>
      </c>
      <c r="F45" s="6">
        <f>+D45*30.4</f>
        <v>5107.2</v>
      </c>
      <c r="G45" s="6">
        <f>+D45*365</f>
        <v>61320</v>
      </c>
      <c r="H45" s="6">
        <f>+D45*50</f>
        <v>8400</v>
      </c>
      <c r="I45" s="6">
        <f>0.0547945205479452*0.25*D45*365</f>
        <v>840</v>
      </c>
      <c r="J45" s="3" t="s">
        <v>513</v>
      </c>
      <c r="K45" s="3" t="s">
        <v>241</v>
      </c>
    </row>
    <row r="46" spans="1:11" x14ac:dyDescent="0.25">
      <c r="A46" s="4"/>
      <c r="B46" s="3"/>
      <c r="C46" s="3"/>
      <c r="D46" s="6"/>
      <c r="E46" s="6"/>
      <c r="F46" s="6"/>
      <c r="G46" s="6"/>
      <c r="H46" s="6"/>
      <c r="I46" s="6"/>
      <c r="J46" s="3"/>
      <c r="K46" s="3"/>
    </row>
    <row r="47" spans="1:11" x14ac:dyDescent="0.25">
      <c r="A47" s="4"/>
      <c r="B47" s="3"/>
      <c r="C47" s="3"/>
      <c r="D47" s="6"/>
      <c r="E47" s="6"/>
      <c r="F47" s="6"/>
      <c r="G47" s="6"/>
      <c r="H47" s="6"/>
      <c r="I47" s="6"/>
      <c r="J47" s="3"/>
      <c r="K47" s="3"/>
    </row>
    <row r="48" spans="1:11" x14ac:dyDescent="0.25">
      <c r="A48" s="4">
        <v>1</v>
      </c>
      <c r="B48" s="3" t="s">
        <v>510</v>
      </c>
      <c r="C48" s="6">
        <v>200</v>
      </c>
      <c r="D48" s="6">
        <f>+C48*5%+C48</f>
        <v>210</v>
      </c>
      <c r="E48" s="6">
        <f>+D48*15</f>
        <v>3150</v>
      </c>
      <c r="F48" s="6">
        <f>+D48*30.4</f>
        <v>6384</v>
      </c>
      <c r="G48" s="6">
        <f>+D48*153</f>
        <v>32130</v>
      </c>
      <c r="H48" s="6">
        <f>+D48*50/365*153</f>
        <v>4401.3698630136987</v>
      </c>
      <c r="I48" s="6">
        <f>0.0547945205479452*0.25*D48*153</f>
        <v>440.13698630136986</v>
      </c>
      <c r="J48" s="3" t="s">
        <v>511</v>
      </c>
      <c r="K48" s="3"/>
    </row>
    <row r="49" spans="1:11" x14ac:dyDescent="0.25">
      <c r="A49" s="4">
        <v>2</v>
      </c>
      <c r="B49" s="3" t="s">
        <v>510</v>
      </c>
      <c r="C49" s="6">
        <v>130.75</v>
      </c>
      <c r="D49" s="6">
        <f t="shared" ref="D49:D59" si="6">+C49*5%+C49</f>
        <v>137.28749999999999</v>
      </c>
      <c r="E49" s="6">
        <f t="shared" ref="E49:E59" si="7">+D49*15</f>
        <v>2059.3125</v>
      </c>
      <c r="F49" s="6">
        <f t="shared" ref="F49:F59" si="8">+D49*30.4</f>
        <v>4173.54</v>
      </c>
      <c r="G49" s="6">
        <f t="shared" ref="G49:G59" si="9">+D49*153</f>
        <v>21004.987499999999</v>
      </c>
      <c r="H49" s="6">
        <f t="shared" ref="H49:H59" si="10">+D49*50/365*153</f>
        <v>2877.3955479452052</v>
      </c>
      <c r="I49" s="6">
        <f t="shared" ref="I49:I59" si="11">0.0547945205479452*0.25*D49*153</f>
        <v>287.73955479452053</v>
      </c>
      <c r="J49" s="3" t="s">
        <v>511</v>
      </c>
      <c r="K49" s="3"/>
    </row>
    <row r="50" spans="1:11" x14ac:dyDescent="0.25">
      <c r="A50" s="4">
        <v>3</v>
      </c>
      <c r="B50" s="3" t="s">
        <v>510</v>
      </c>
      <c r="C50" s="6">
        <v>130.75</v>
      </c>
      <c r="D50" s="6">
        <f t="shared" si="6"/>
        <v>137.28749999999999</v>
      </c>
      <c r="E50" s="6">
        <f t="shared" si="7"/>
        <v>2059.3125</v>
      </c>
      <c r="F50" s="6">
        <f t="shared" si="8"/>
        <v>4173.54</v>
      </c>
      <c r="G50" s="6">
        <f t="shared" si="9"/>
        <v>21004.987499999999</v>
      </c>
      <c r="H50" s="6">
        <f t="shared" si="10"/>
        <v>2877.3955479452052</v>
      </c>
      <c r="I50" s="6">
        <f t="shared" si="11"/>
        <v>287.73955479452053</v>
      </c>
      <c r="J50" s="3" t="s">
        <v>511</v>
      </c>
      <c r="K50" s="3"/>
    </row>
    <row r="51" spans="1:11" x14ac:dyDescent="0.25">
      <c r="A51" s="4">
        <v>4</v>
      </c>
      <c r="B51" s="3" t="s">
        <v>510</v>
      </c>
      <c r="C51" s="6">
        <v>130.75</v>
      </c>
      <c r="D51" s="6">
        <f t="shared" si="6"/>
        <v>137.28749999999999</v>
      </c>
      <c r="E51" s="6">
        <f t="shared" si="7"/>
        <v>2059.3125</v>
      </c>
      <c r="F51" s="6">
        <f t="shared" si="8"/>
        <v>4173.54</v>
      </c>
      <c r="G51" s="6">
        <f t="shared" si="9"/>
        <v>21004.987499999999</v>
      </c>
      <c r="H51" s="6">
        <f t="shared" si="10"/>
        <v>2877.3955479452052</v>
      </c>
      <c r="I51" s="6">
        <f t="shared" si="11"/>
        <v>287.73955479452053</v>
      </c>
      <c r="J51" s="3" t="s">
        <v>511</v>
      </c>
      <c r="K51" s="3"/>
    </row>
    <row r="52" spans="1:11" x14ac:dyDescent="0.25">
      <c r="A52" s="4">
        <v>5</v>
      </c>
      <c r="B52" s="3" t="s">
        <v>510</v>
      </c>
      <c r="C52" s="6">
        <v>130.75</v>
      </c>
      <c r="D52" s="6">
        <f t="shared" si="6"/>
        <v>137.28749999999999</v>
      </c>
      <c r="E52" s="6">
        <f t="shared" si="7"/>
        <v>2059.3125</v>
      </c>
      <c r="F52" s="6">
        <f t="shared" si="8"/>
        <v>4173.54</v>
      </c>
      <c r="G52" s="6">
        <f t="shared" si="9"/>
        <v>21004.987499999999</v>
      </c>
      <c r="H52" s="6">
        <f t="shared" si="10"/>
        <v>2877.3955479452052</v>
      </c>
      <c r="I52" s="6">
        <f t="shared" si="11"/>
        <v>287.73955479452053</v>
      </c>
      <c r="J52" s="3" t="s">
        <v>511</v>
      </c>
      <c r="K52" s="3"/>
    </row>
    <row r="53" spans="1:11" x14ac:dyDescent="0.25">
      <c r="A53" s="4">
        <v>6</v>
      </c>
      <c r="B53" s="3" t="s">
        <v>510</v>
      </c>
      <c r="C53" s="6">
        <v>130.75</v>
      </c>
      <c r="D53" s="6">
        <f t="shared" si="6"/>
        <v>137.28749999999999</v>
      </c>
      <c r="E53" s="6">
        <f t="shared" si="7"/>
        <v>2059.3125</v>
      </c>
      <c r="F53" s="6">
        <f t="shared" si="8"/>
        <v>4173.54</v>
      </c>
      <c r="G53" s="6">
        <f t="shared" si="9"/>
        <v>21004.987499999999</v>
      </c>
      <c r="H53" s="6">
        <f t="shared" si="10"/>
        <v>2877.3955479452052</v>
      </c>
      <c r="I53" s="6">
        <f t="shared" si="11"/>
        <v>287.73955479452053</v>
      </c>
      <c r="J53" s="3" t="s">
        <v>511</v>
      </c>
      <c r="K53" s="3"/>
    </row>
    <row r="54" spans="1:11" x14ac:dyDescent="0.25">
      <c r="A54" s="4">
        <v>7</v>
      </c>
      <c r="B54" s="3" t="s">
        <v>510</v>
      </c>
      <c r="C54" s="6">
        <v>130.75</v>
      </c>
      <c r="D54" s="6">
        <f t="shared" si="6"/>
        <v>137.28749999999999</v>
      </c>
      <c r="E54" s="6">
        <f t="shared" si="7"/>
        <v>2059.3125</v>
      </c>
      <c r="F54" s="6">
        <f t="shared" si="8"/>
        <v>4173.54</v>
      </c>
      <c r="G54" s="6">
        <f t="shared" si="9"/>
        <v>21004.987499999999</v>
      </c>
      <c r="H54" s="6">
        <f t="shared" si="10"/>
        <v>2877.3955479452052</v>
      </c>
      <c r="I54" s="6">
        <f t="shared" si="11"/>
        <v>287.73955479452053</v>
      </c>
      <c r="J54" s="3" t="s">
        <v>511</v>
      </c>
      <c r="K54" s="3"/>
    </row>
    <row r="55" spans="1:11" x14ac:dyDescent="0.25">
      <c r="A55" s="4">
        <v>8</v>
      </c>
      <c r="B55" s="3" t="s">
        <v>510</v>
      </c>
      <c r="C55" s="6">
        <v>130.75</v>
      </c>
      <c r="D55" s="6">
        <f t="shared" si="6"/>
        <v>137.28749999999999</v>
      </c>
      <c r="E55" s="6">
        <f t="shared" si="7"/>
        <v>2059.3125</v>
      </c>
      <c r="F55" s="6">
        <f t="shared" si="8"/>
        <v>4173.54</v>
      </c>
      <c r="G55" s="6">
        <f t="shared" si="9"/>
        <v>21004.987499999999</v>
      </c>
      <c r="H55" s="6">
        <f t="shared" si="10"/>
        <v>2877.3955479452052</v>
      </c>
      <c r="I55" s="6">
        <f t="shared" si="11"/>
        <v>287.73955479452053</v>
      </c>
      <c r="J55" s="3" t="s">
        <v>511</v>
      </c>
      <c r="K55" s="3"/>
    </row>
    <row r="56" spans="1:11" x14ac:dyDescent="0.25">
      <c r="A56" s="4">
        <v>9</v>
      </c>
      <c r="B56" s="3" t="s">
        <v>510</v>
      </c>
      <c r="C56" s="6">
        <v>130.75</v>
      </c>
      <c r="D56" s="6">
        <f t="shared" si="6"/>
        <v>137.28749999999999</v>
      </c>
      <c r="E56" s="6">
        <f t="shared" si="7"/>
        <v>2059.3125</v>
      </c>
      <c r="F56" s="6">
        <f t="shared" si="8"/>
        <v>4173.54</v>
      </c>
      <c r="G56" s="6">
        <f t="shared" si="9"/>
        <v>21004.987499999999</v>
      </c>
      <c r="H56" s="6">
        <f t="shared" si="10"/>
        <v>2877.3955479452052</v>
      </c>
      <c r="I56" s="6">
        <f t="shared" si="11"/>
        <v>287.73955479452053</v>
      </c>
      <c r="J56" s="3" t="s">
        <v>511</v>
      </c>
      <c r="K56" s="3"/>
    </row>
    <row r="57" spans="1:11" x14ac:dyDescent="0.25">
      <c r="A57" s="4">
        <v>10</v>
      </c>
      <c r="B57" s="3" t="s">
        <v>510</v>
      </c>
      <c r="C57" s="6">
        <v>130.75</v>
      </c>
      <c r="D57" s="6">
        <f t="shared" si="6"/>
        <v>137.28749999999999</v>
      </c>
      <c r="E57" s="6">
        <f t="shared" si="7"/>
        <v>2059.3125</v>
      </c>
      <c r="F57" s="6">
        <f t="shared" si="8"/>
        <v>4173.54</v>
      </c>
      <c r="G57" s="6">
        <f t="shared" si="9"/>
        <v>21004.987499999999</v>
      </c>
      <c r="H57" s="6">
        <f t="shared" si="10"/>
        <v>2877.3955479452052</v>
      </c>
      <c r="I57" s="6">
        <f t="shared" si="11"/>
        <v>287.73955479452053</v>
      </c>
      <c r="J57" s="3" t="s">
        <v>511</v>
      </c>
      <c r="K57" s="3"/>
    </row>
    <row r="58" spans="1:11" x14ac:dyDescent="0.25">
      <c r="A58" s="4">
        <v>11</v>
      </c>
      <c r="B58" s="3" t="s">
        <v>510</v>
      </c>
      <c r="C58" s="6">
        <v>130.75</v>
      </c>
      <c r="D58" s="6">
        <f t="shared" si="6"/>
        <v>137.28749999999999</v>
      </c>
      <c r="E58" s="6">
        <f t="shared" si="7"/>
        <v>2059.3125</v>
      </c>
      <c r="F58" s="6">
        <f t="shared" si="8"/>
        <v>4173.54</v>
      </c>
      <c r="G58" s="6">
        <f t="shared" si="9"/>
        <v>21004.987499999999</v>
      </c>
      <c r="H58" s="6">
        <f t="shared" si="10"/>
        <v>2877.3955479452052</v>
      </c>
      <c r="I58" s="6">
        <f t="shared" si="11"/>
        <v>287.73955479452053</v>
      </c>
      <c r="J58" s="3" t="s">
        <v>511</v>
      </c>
      <c r="K58" s="3"/>
    </row>
    <row r="59" spans="1:11" x14ac:dyDescent="0.25">
      <c r="A59" s="4">
        <v>12</v>
      </c>
      <c r="B59" s="3" t="s">
        <v>510</v>
      </c>
      <c r="C59" s="6">
        <v>130.75</v>
      </c>
      <c r="D59" s="6">
        <f t="shared" si="6"/>
        <v>137.28749999999999</v>
      </c>
      <c r="E59" s="6">
        <f t="shared" si="7"/>
        <v>2059.3125</v>
      </c>
      <c r="F59" s="6">
        <f t="shared" si="8"/>
        <v>4173.54</v>
      </c>
      <c r="G59" s="6">
        <f t="shared" si="9"/>
        <v>21004.987499999999</v>
      </c>
      <c r="H59" s="6">
        <f t="shared" si="10"/>
        <v>2877.3955479452052</v>
      </c>
      <c r="I59" s="6">
        <f t="shared" si="11"/>
        <v>287.73955479452053</v>
      </c>
      <c r="J59" s="3" t="s">
        <v>511</v>
      </c>
      <c r="K59" s="3"/>
    </row>
    <row r="60" spans="1:11" x14ac:dyDescent="0.25">
      <c r="A60" s="4"/>
      <c r="B60" s="3"/>
      <c r="C60" s="3"/>
      <c r="D60" s="6"/>
      <c r="E60" s="6"/>
      <c r="F60" s="6"/>
      <c r="G60" s="6"/>
      <c r="H60" s="6"/>
      <c r="I60" s="6"/>
      <c r="J60" s="3"/>
      <c r="K60" s="3"/>
    </row>
    <row r="61" spans="1:11" x14ac:dyDescent="0.25">
      <c r="A61" s="4"/>
      <c r="B61" s="13" t="s">
        <v>515</v>
      </c>
      <c r="C61" s="14">
        <f>SUM(C42:C59)</f>
        <v>2285.73</v>
      </c>
      <c r="D61" s="14">
        <f t="shared" ref="D61:I61" si="12">SUM(D42:D59)</f>
        <v>2400.0164999999993</v>
      </c>
      <c r="E61" s="14">
        <f t="shared" si="12"/>
        <v>36000.247499999998</v>
      </c>
      <c r="F61" s="14">
        <f t="shared" si="12"/>
        <v>72960.501600000003</v>
      </c>
      <c r="G61" s="14">
        <f>SUM(G42:G59)</f>
        <v>511331.57249999989</v>
      </c>
      <c r="H61" s="14">
        <f t="shared" si="12"/>
        <v>70045.420890410955</v>
      </c>
      <c r="I61" s="14">
        <f t="shared" si="12"/>
        <v>7004.5420890410969</v>
      </c>
      <c r="J61" s="3"/>
      <c r="K61" s="3"/>
    </row>
    <row r="62" spans="1:11" x14ac:dyDescent="0.25">
      <c r="A62" s="4"/>
      <c r="B62" s="3"/>
      <c r="C62" s="3"/>
      <c r="D62" s="6"/>
      <c r="E62" s="6"/>
      <c r="F62" s="6"/>
      <c r="G62" s="6"/>
      <c r="H62" s="6"/>
      <c r="I62" s="6"/>
      <c r="J62" s="3"/>
      <c r="K62" s="3"/>
    </row>
    <row r="65" spans="1:11" s="12" customFormat="1" x14ac:dyDescent="0.25">
      <c r="A65" s="9"/>
      <c r="B65" s="10" t="s">
        <v>516</v>
      </c>
      <c r="C65" s="10"/>
      <c r="D65" s="11">
        <f>+D61+D38</f>
        <v>16175.019000000006</v>
      </c>
      <c r="E65" s="11">
        <f t="shared" ref="E65:I65" si="13">+E61+E38</f>
        <v>242625.28500000009</v>
      </c>
      <c r="F65" s="11">
        <f t="shared" si="13"/>
        <v>491720.57760000019</v>
      </c>
      <c r="G65" s="11">
        <f>+G61+G38</f>
        <v>5539207.4850000022</v>
      </c>
      <c r="H65" s="11">
        <f t="shared" si="13"/>
        <v>758795.54589041136</v>
      </c>
      <c r="I65" s="11">
        <f t="shared" si="13"/>
        <v>75879.55458904113</v>
      </c>
      <c r="J65" s="10"/>
      <c r="K65" s="10"/>
    </row>
  </sheetData>
  <sortState ref="A3:K39">
    <sortCondition ref="K3:K39"/>
  </sortState>
  <pageMargins left="0.70866141732283472" right="0.70866141732283472" top="0.74803149606299213" bottom="0.74803149606299213" header="0.31496062992125984" footer="0.31496062992125984"/>
  <pageSetup scale="57" fitToHeight="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ADMON</vt:lpstr>
      <vt:lpstr>EVENTUALES</vt:lpstr>
      <vt:lpstr>DIETAS</vt:lpstr>
      <vt:lpstr>SP</vt:lpstr>
      <vt:lpstr>Hoja3</vt:lpstr>
      <vt:lpstr>ADMON!Área_de_impresión</vt:lpstr>
      <vt:lpstr>DIETAS!Área_de_impresión</vt:lpstr>
      <vt:lpstr>EVENTUALES!Área_de_impresión</vt:lpstr>
      <vt:lpstr>SP!Área_de_impresión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OficialíaMayor</cp:lastModifiedBy>
  <cp:lastPrinted>2019-01-18T15:34:24Z</cp:lastPrinted>
  <dcterms:created xsi:type="dcterms:W3CDTF">2018-12-05T15:05:58Z</dcterms:created>
  <dcterms:modified xsi:type="dcterms:W3CDTF">2019-04-25T17:45:41Z</dcterms:modified>
</cp:coreProperties>
</file>